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omments7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7d2e1665ec737c8/Academia/Gradivo/"/>
    </mc:Choice>
  </mc:AlternateContent>
  <xr:revisionPtr revIDLastSave="0" documentId="8_{F491B9C1-75D3-4260-ACD4-7027BCD267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novitev" sheetId="11" r:id="rId1"/>
    <sheet name="Pogojna oblika" sheetId="12" r:id="rId2"/>
    <sheet name="Absolut" sheetId="2" r:id="rId3"/>
    <sheet name="Sklic (2)" sheetId="8" state="hidden" r:id="rId4"/>
    <sheet name="Sklicevanje" sheetId="3" r:id="rId5"/>
    <sheet name="Sklic-2 (2)" sheetId="7" state="hidden" r:id="rId6"/>
    <sheet name="Sklici" sheetId="13" r:id="rId7"/>
    <sheet name="Grafikon" sheetId="4" r:id="rId8"/>
    <sheet name="Tabela" sheetId="5" r:id="rId9"/>
  </sheets>
  <externalReferences>
    <externalReference r:id="rId10"/>
  </externalReferences>
  <definedNames>
    <definedName name="rex" localSheetId="3">'Sklic (2)'!$B$25</definedName>
    <definedName name="rex">[1]Prvi!#REF!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2" l="1"/>
  <c r="F6" i="12"/>
  <c r="F7" i="12"/>
  <c r="F8" i="12"/>
  <c r="F9" i="12"/>
  <c r="F10" i="12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5" i="12"/>
  <c r="D5" i="12"/>
  <c r="C5" i="12"/>
  <c r="D6" i="12"/>
  <c r="C6" i="12"/>
  <c r="D7" i="12"/>
  <c r="C7" i="12"/>
  <c r="D8" i="12"/>
  <c r="C8" i="12"/>
  <c r="D9" i="12"/>
  <c r="C9" i="12"/>
  <c r="D10" i="12"/>
  <c r="C10" i="12"/>
  <c r="D11" i="12"/>
  <c r="C11" i="12"/>
  <c r="D12" i="12"/>
  <c r="C12" i="12"/>
  <c r="D13" i="12"/>
  <c r="C13" i="12"/>
  <c r="D14" i="12"/>
  <c r="C14" i="12"/>
  <c r="D15" i="12"/>
  <c r="C15" i="12"/>
  <c r="D16" i="12"/>
  <c r="C16" i="12"/>
  <c r="D17" i="12"/>
  <c r="C17" i="12"/>
  <c r="D18" i="12"/>
  <c r="C18" i="12"/>
  <c r="D19" i="12"/>
  <c r="C19" i="12"/>
  <c r="D20" i="12"/>
  <c r="C20" i="12"/>
  <c r="D21" i="12"/>
  <c r="C21" i="12"/>
  <c r="D22" i="12"/>
  <c r="C22" i="12"/>
  <c r="D23" i="12"/>
  <c r="C23" i="12"/>
  <c r="D24" i="12"/>
  <c r="C24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5" i="12"/>
  <c r="C7" i="11"/>
  <c r="E7" i="11"/>
  <c r="F7" i="11"/>
  <c r="G7" i="11"/>
  <c r="H7" i="11"/>
  <c r="C8" i="11"/>
  <c r="E8" i="11"/>
  <c r="F8" i="11"/>
  <c r="G8" i="11"/>
  <c r="H8" i="11"/>
  <c r="C9" i="11"/>
  <c r="E9" i="11"/>
  <c r="F9" i="11"/>
  <c r="G9" i="11"/>
  <c r="H9" i="11"/>
  <c r="C10" i="11"/>
  <c r="E10" i="11"/>
  <c r="F10" i="11"/>
  <c r="G10" i="11"/>
  <c r="H10" i="11"/>
  <c r="C11" i="11"/>
  <c r="E11" i="11"/>
  <c r="F11" i="11"/>
  <c r="G11" i="11"/>
  <c r="H11" i="11"/>
  <c r="C12" i="11"/>
  <c r="E12" i="11"/>
  <c r="F12" i="11"/>
  <c r="G12" i="11"/>
  <c r="H12" i="11"/>
  <c r="C13" i="11"/>
  <c r="E13" i="11"/>
  <c r="F13" i="11"/>
  <c r="G13" i="11"/>
  <c r="H13" i="11"/>
  <c r="C14" i="11"/>
  <c r="E14" i="11"/>
  <c r="F14" i="11"/>
  <c r="G14" i="11"/>
  <c r="H14" i="11"/>
  <c r="C15" i="11"/>
  <c r="E15" i="11"/>
  <c r="F15" i="11"/>
  <c r="G15" i="11"/>
  <c r="H15" i="11"/>
  <c r="C16" i="11"/>
  <c r="E16" i="11"/>
  <c r="F16" i="11"/>
  <c r="G16" i="11"/>
  <c r="H16" i="11"/>
  <c r="C17" i="11"/>
  <c r="E17" i="11"/>
  <c r="F17" i="11"/>
  <c r="G17" i="11"/>
  <c r="H17" i="11"/>
  <c r="C18" i="11"/>
  <c r="E18" i="11"/>
  <c r="F18" i="11"/>
  <c r="G18" i="11"/>
  <c r="H18" i="11"/>
  <c r="F26" i="12" l="1"/>
  <c r="F25" i="12"/>
  <c r="E22" i="8" l="1"/>
  <c r="D22" i="8"/>
  <c r="F22" i="8" s="1"/>
  <c r="G22" i="8" s="1"/>
  <c r="E21" i="8"/>
  <c r="D21" i="8"/>
  <c r="F21" i="8" s="1"/>
  <c r="G21" i="8" s="1"/>
  <c r="E20" i="8"/>
  <c r="D20" i="8"/>
  <c r="F20" i="8" s="1"/>
  <c r="G20" i="8" s="1"/>
  <c r="E19" i="8"/>
  <c r="D19" i="8"/>
  <c r="E18" i="8"/>
  <c r="D18" i="8"/>
  <c r="F18" i="8" s="1"/>
  <c r="G18" i="8" s="1"/>
  <c r="E17" i="8"/>
  <c r="D17" i="8"/>
  <c r="F17" i="8" s="1"/>
  <c r="G17" i="8" s="1"/>
  <c r="E16" i="8"/>
  <c r="D16" i="8"/>
  <c r="F16" i="8" s="1"/>
  <c r="G16" i="8" s="1"/>
  <c r="E15" i="8"/>
  <c r="D15" i="8"/>
  <c r="E14" i="8"/>
  <c r="D14" i="8"/>
  <c r="F14" i="8" s="1"/>
  <c r="G14" i="8" s="1"/>
  <c r="E13" i="8"/>
  <c r="D13" i="8"/>
  <c r="F13" i="8" s="1"/>
  <c r="G13" i="8" s="1"/>
  <c r="E12" i="8"/>
  <c r="D12" i="8"/>
  <c r="F12" i="8" s="1"/>
  <c r="G12" i="8" s="1"/>
  <c r="E11" i="8"/>
  <c r="D11" i="8"/>
  <c r="E10" i="8"/>
  <c r="D10" i="8"/>
  <c r="F10" i="8" s="1"/>
  <c r="G10" i="8" s="1"/>
  <c r="E9" i="8"/>
  <c r="D9" i="8"/>
  <c r="F9" i="8" s="1"/>
  <c r="G9" i="8" s="1"/>
  <c r="E8" i="8"/>
  <c r="D8" i="8"/>
  <c r="F8" i="8" s="1"/>
  <c r="G8" i="8" s="1"/>
  <c r="E7" i="8"/>
  <c r="D7" i="8"/>
  <c r="E6" i="8"/>
  <c r="D6" i="8"/>
  <c r="F6" i="8" s="1"/>
  <c r="G6" i="8" s="1"/>
  <c r="E5" i="8"/>
  <c r="D5" i="8"/>
  <c r="F5" i="8" s="1"/>
  <c r="G5" i="8" s="1"/>
  <c r="E4" i="8"/>
  <c r="D4" i="8"/>
  <c r="F4" i="8" s="1"/>
  <c r="G4" i="8" s="1"/>
  <c r="E3" i="8"/>
  <c r="D3" i="8"/>
  <c r="D22" i="7"/>
  <c r="C22" i="7"/>
  <c r="B22" i="7"/>
  <c r="D21" i="7"/>
  <c r="C21" i="7"/>
  <c r="B21" i="7"/>
  <c r="D20" i="7"/>
  <c r="C20" i="7"/>
  <c r="B20" i="7"/>
  <c r="D19" i="7"/>
  <c r="C19" i="7"/>
  <c r="B19" i="7"/>
  <c r="D18" i="7"/>
  <c r="C18" i="7"/>
  <c r="B18" i="7"/>
  <c r="D17" i="7"/>
  <c r="C17" i="7"/>
  <c r="B17" i="7"/>
  <c r="D16" i="7"/>
  <c r="C16" i="7"/>
  <c r="B16" i="7"/>
  <c r="D15" i="7"/>
  <c r="C15" i="7"/>
  <c r="B15" i="7"/>
  <c r="D14" i="7"/>
  <c r="C14" i="7"/>
  <c r="B14" i="7"/>
  <c r="D13" i="7"/>
  <c r="C13" i="7"/>
  <c r="B13" i="7"/>
  <c r="D12" i="7"/>
  <c r="C12" i="7"/>
  <c r="B12" i="7"/>
  <c r="D11" i="7"/>
  <c r="C11" i="7"/>
  <c r="B11" i="7"/>
  <c r="D10" i="7"/>
  <c r="C10" i="7"/>
  <c r="B10" i="7"/>
  <c r="D9" i="7"/>
  <c r="C9" i="7"/>
  <c r="B9" i="7"/>
  <c r="D8" i="7"/>
  <c r="C8" i="7"/>
  <c r="B8" i="7"/>
  <c r="D7" i="7"/>
  <c r="C7" i="7"/>
  <c r="B7" i="7"/>
  <c r="D6" i="7"/>
  <c r="C6" i="7"/>
  <c r="B6" i="7"/>
  <c r="D5" i="7"/>
  <c r="C5" i="7"/>
  <c r="B5" i="7"/>
  <c r="D4" i="7"/>
  <c r="C4" i="7"/>
  <c r="C28" i="7" s="1"/>
  <c r="B4" i="7"/>
  <c r="E3" i="7"/>
  <c r="F3" i="8" l="1"/>
  <c r="G3" i="8" s="1"/>
  <c r="F7" i="8"/>
  <c r="G7" i="8" s="1"/>
  <c r="F11" i="8"/>
  <c r="G11" i="8" s="1"/>
  <c r="F15" i="8"/>
  <c r="G15" i="8" s="1"/>
  <c r="F19" i="8"/>
  <c r="G19" i="8" s="1"/>
  <c r="E11" i="7"/>
  <c r="F11" i="7" s="1"/>
  <c r="E15" i="7"/>
  <c r="F15" i="7" s="1"/>
  <c r="E7" i="7"/>
  <c r="F7" i="7" s="1"/>
  <c r="E19" i="7"/>
  <c r="F19" i="7" s="1"/>
  <c r="E5" i="7"/>
  <c r="F5" i="7" s="1"/>
  <c r="E9" i="7"/>
  <c r="F9" i="7" s="1"/>
  <c r="E17" i="7"/>
  <c r="F17" i="7" s="1"/>
  <c r="E13" i="7"/>
  <c r="F13" i="7" s="1"/>
  <c r="E21" i="7"/>
  <c r="F21" i="7" s="1"/>
  <c r="B28" i="7"/>
  <c r="D28" i="7"/>
  <c r="E6" i="7"/>
  <c r="F6" i="7" s="1"/>
  <c r="E8" i="7"/>
  <c r="F8" i="7" s="1"/>
  <c r="E10" i="7"/>
  <c r="F10" i="7" s="1"/>
  <c r="E12" i="7"/>
  <c r="F12" i="7" s="1"/>
  <c r="E14" i="7"/>
  <c r="F14" i="7" s="1"/>
  <c r="E16" i="7"/>
  <c r="F16" i="7" s="1"/>
  <c r="E18" i="7"/>
  <c r="F18" i="7" s="1"/>
  <c r="E20" i="7"/>
  <c r="F20" i="7" s="1"/>
  <c r="E22" i="7"/>
  <c r="F22" i="7" s="1"/>
  <c r="F3" i="7"/>
  <c r="E4" i="7"/>
  <c r="F4" i="7" s="1"/>
  <c r="B24" i="7"/>
  <c r="C24" i="7"/>
  <c r="D24" i="7"/>
  <c r="B25" i="7"/>
  <c r="C25" i="7"/>
  <c r="D25" i="7"/>
  <c r="B26" i="7"/>
  <c r="C26" i="7"/>
  <c r="D26" i="7"/>
  <c r="B27" i="7"/>
  <c r="C27" i="7"/>
  <c r="D27" i="7"/>
  <c r="E27" i="7" l="1"/>
  <c r="E26" i="7"/>
  <c r="E25" i="7"/>
  <c r="E24" i="7"/>
  <c r="F28" i="7"/>
  <c r="F27" i="7"/>
  <c r="F26" i="7"/>
  <c r="F25" i="7"/>
  <c r="F24" i="7"/>
  <c r="E2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Borut Golob</author>
  </authors>
  <commentList>
    <comment ref="D7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Mesečno</t>
        </r>
        <r>
          <rPr>
            <sz val="9"/>
            <color indexed="81"/>
            <rFont val="Segoe UI"/>
            <family val="2"/>
            <charset val="238"/>
          </rPr>
          <t xml:space="preserve">
= Dnevno * dni</t>
        </r>
      </text>
    </comment>
    <comment ref="I7" authorId="0" shapeId="0" xr:uid="{00000000-0006-0000-0000-000002000000}">
      <text>
        <r>
          <rPr>
            <sz val="9"/>
            <color indexed="81"/>
            <rFont val="Segoe UI"/>
            <family val="2"/>
            <charset val="238"/>
          </rPr>
          <t xml:space="preserve">Uporabite ustrezne funkcije
</t>
        </r>
      </text>
    </comment>
    <comment ref="A8" authorId="0" shapeId="0" xr:uid="{A051AD84-5B2F-4DA5-8601-71A8F86D16D5}">
      <text>
        <r>
          <rPr>
            <b/>
            <sz val="9"/>
            <color indexed="81"/>
            <rFont val="Segoe UI"/>
            <family val="2"/>
            <charset val="238"/>
          </rPr>
          <t>Borut Golob:</t>
        </r>
        <r>
          <rPr>
            <sz val="9"/>
            <color indexed="81"/>
            <rFont val="Segoe UI"/>
            <family val="2"/>
            <charset val="238"/>
          </rPr>
          <t xml:space="preserve">
Uporabite zamozapolnjevanje</t>
        </r>
      </text>
    </comment>
    <comment ref="D19" authorId="0" shapeId="0" xr:uid="{00000000-0006-0000-0000-000003000000}">
      <text>
        <r>
          <rPr>
            <sz val="9"/>
            <color indexed="81"/>
            <rFont val="Segoe UI"/>
            <family val="2"/>
            <charset val="238"/>
          </rPr>
          <t xml:space="preserve">Uporabite ustrezne funkcije
</t>
        </r>
      </text>
    </comment>
    <comment ref="C20" authorId="0" shapeId="0" xr:uid="{00000000-0006-0000-0000-000004000000}">
      <text>
        <r>
          <rPr>
            <sz val="9"/>
            <color indexed="81"/>
            <rFont val="Segoe UI"/>
            <family val="2"/>
            <charset val="238"/>
          </rPr>
          <t xml:space="preserve">Uporabite ustrezne funkcije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Borut Golob</author>
  </authors>
  <commentList>
    <comment ref="A5" authorId="0" shapeId="0" xr:uid="{00000000-0006-0000-0100-000001000000}">
      <text>
        <r>
          <rPr>
            <sz val="9"/>
            <color indexed="81"/>
            <rFont val="Segoe UI"/>
            <family val="2"/>
            <charset val="238"/>
          </rPr>
          <t xml:space="preserve">Najprej izberite celice (stolpec), nato pa ustrezno oblikovanje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Borut Golob</author>
    <author>jasmin kaljun</author>
  </authors>
  <commentList>
    <comment ref="A8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Uporabite samozapolnjevanje</t>
        </r>
      </text>
    </comment>
    <comment ref="B27" authorId="1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>Uporabite  "</t>
        </r>
        <r>
          <rPr>
            <b/>
            <sz val="9"/>
            <color indexed="81"/>
            <rFont val="Tahoma"/>
            <family val="2"/>
            <charset val="238"/>
          </rPr>
          <t>absolutno</t>
        </r>
        <r>
          <rPr>
            <sz val="9"/>
            <color indexed="81"/>
            <rFont val="Tahoma"/>
            <family val="2"/>
            <charset val="238"/>
          </rPr>
          <t>" sklicevanje na vrednost v tej celici.
Uporabite tipko F4, da pred črko stolpca in/ali številko vrstice vstavite znak $.</t>
        </r>
      </text>
    </comment>
    <comment ref="B28" authorId="1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>Tej celici določite ime:</t>
        </r>
        <r>
          <rPr>
            <b/>
            <sz val="9"/>
            <color indexed="81"/>
            <rFont val="Tahoma"/>
            <family val="2"/>
            <charset val="238"/>
          </rPr>
          <t xml:space="preserve"> rex</t>
        </r>
        <r>
          <rPr>
            <sz val="9"/>
            <color indexed="81"/>
            <rFont val="Tahoma"/>
            <family val="2"/>
            <charset val="238"/>
          </rPr>
          <t>.
Ime vpišite v polju z imenom (levo  zgoraj).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jasmin kaljun</author>
  </authors>
  <commentList>
    <comment ref="B24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Uporabite  "</t>
        </r>
        <r>
          <rPr>
            <b/>
            <sz val="9"/>
            <color indexed="81"/>
            <rFont val="Tahoma"/>
            <family val="2"/>
            <charset val="238"/>
          </rPr>
          <t>absolutno</t>
        </r>
        <r>
          <rPr>
            <sz val="9"/>
            <color indexed="81"/>
            <rFont val="Tahoma"/>
            <family val="2"/>
            <charset val="238"/>
          </rPr>
          <t>" sklicevanje na vrednost v tej celici - znak $ ali tipka F4</t>
        </r>
      </text>
    </comment>
    <comment ref="B25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Celico preimenujte v</t>
        </r>
        <r>
          <rPr>
            <b/>
            <sz val="9"/>
            <color indexed="81"/>
            <rFont val="Tahoma"/>
            <family val="2"/>
            <charset val="238"/>
          </rPr>
          <t xml:space="preserve"> rex</t>
        </r>
        <r>
          <rPr>
            <sz val="9"/>
            <color indexed="81"/>
            <rFont val="Tahoma"/>
            <family val="2"/>
            <charset val="238"/>
          </rPr>
          <t>.
Ime vpišite v polju z imenom (desno zgoraj).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jasmin kaljun</author>
    <author>Borut Golob</author>
  </authors>
  <commentList>
    <comment ref="E5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 xml:space="preserve">V enačbo vključite vrednosti celic A in X  z delovnega lista </t>
        </r>
        <r>
          <rPr>
            <b/>
            <sz val="9"/>
            <color indexed="81"/>
            <rFont val="Tahoma"/>
            <family val="2"/>
            <charset val="238"/>
          </rPr>
          <t>Sklic.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5" authorId="0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 xml:space="preserve">Uporabite vrednost v celici z imenom </t>
        </r>
        <r>
          <rPr>
            <b/>
            <sz val="9"/>
            <color indexed="81"/>
            <rFont val="Tahoma"/>
            <family val="2"/>
            <charset val="238"/>
          </rPr>
          <t>rex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B7" authorId="1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 xml:space="preserve">V vsaki celici pomnožite vrednost v </t>
        </r>
        <r>
          <rPr>
            <b/>
            <sz val="9"/>
            <color indexed="81"/>
            <rFont val="Tahoma"/>
            <family val="2"/>
            <charset val="238"/>
          </rPr>
          <t>stolpcu A</t>
        </r>
        <r>
          <rPr>
            <sz val="9"/>
            <color indexed="81"/>
            <rFont val="Tahoma"/>
            <family val="2"/>
            <charset val="238"/>
          </rPr>
          <t xml:space="preserve"> in </t>
        </r>
        <r>
          <rPr>
            <b/>
            <sz val="9"/>
            <color indexed="81"/>
            <rFont val="Tahoma"/>
            <family val="2"/>
            <charset val="238"/>
          </rPr>
          <t>vrstici 3</t>
        </r>
        <r>
          <rPr>
            <sz val="9"/>
            <color indexed="81"/>
            <rFont val="Tahoma"/>
            <family val="2"/>
            <charset val="238"/>
          </rPr>
          <t>.
Uporabite ustrezno kombinacijo relativnega in absolutnega sklicevanja.</t>
        </r>
      </text>
    </comment>
    <comment ref="A27" authorId="0" shapeId="0" xr:uid="{00000000-0006-0000-0400-000004000000}">
      <text>
        <r>
          <rPr>
            <sz val="8"/>
            <color indexed="81"/>
            <rFont val="Tahoma"/>
            <family val="2"/>
            <charset val="238"/>
          </rPr>
          <t xml:space="preserve">Uporabite vgrajene funkcije. Najdete jih (med drugim) v meniju Formule.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jasmin kaljun</author>
  </authors>
  <commentList>
    <comment ref="E2" authorId="0" shapeId="0" xr:uid="{00000000-0006-0000-0500-000001000000}">
      <text>
        <r>
          <rPr>
            <sz val="9"/>
            <color indexed="81"/>
            <rFont val="Tahoma"/>
            <family val="2"/>
            <charset val="238"/>
          </rPr>
          <t xml:space="preserve">V enačbo vključite vrednosti celic z delovnega lista </t>
        </r>
        <r>
          <rPr>
            <i/>
            <sz val="9"/>
            <color indexed="81"/>
            <rFont val="Tahoma"/>
            <family val="2"/>
            <charset val="238"/>
          </rPr>
          <t>Sklicevanje</t>
        </r>
        <r>
          <rPr>
            <sz val="9"/>
            <color indexed="81"/>
            <rFont val="Tahoma"/>
            <family val="2"/>
            <charset val="238"/>
          </rPr>
          <t xml:space="preserve">.
</t>
        </r>
      </text>
    </comment>
    <comment ref="F2" authorId="0" shapeId="0" xr:uid="{00000000-0006-0000-0500-000002000000}">
      <text>
        <r>
          <rPr>
            <sz val="9"/>
            <color indexed="81"/>
            <rFont val="Tahoma"/>
            <family val="2"/>
            <charset val="238"/>
          </rPr>
          <t xml:space="preserve">Uporabite vrednost v celici z imenom </t>
        </r>
        <r>
          <rPr>
            <b/>
            <sz val="9"/>
            <color indexed="81"/>
            <rFont val="Tahoma"/>
            <family val="2"/>
            <charset val="238"/>
          </rPr>
          <t>rex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A24" authorId="0" shapeId="0" xr:uid="{00000000-0006-0000-0500-000003000000}">
      <text>
        <r>
          <rPr>
            <sz val="8"/>
            <color indexed="81"/>
            <rFont val="Tahoma"/>
            <family val="2"/>
            <charset val="238"/>
          </rPr>
          <t xml:space="preserve">Uporabite vgrajene funkcije. Najdete jih (med drugim) v meniju Formule.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Darko Golob</author>
    <author>Borut Golob</author>
  </authors>
  <commentList>
    <comment ref="D2" authorId="0" shapeId="0" xr:uid="{00000000-0006-0000-0400-000001000000}">
      <text>
        <r>
          <rPr>
            <sz val="9"/>
            <color indexed="81"/>
            <rFont val="Segoe UI"/>
            <family val="2"/>
            <charset val="238"/>
          </rPr>
          <t xml:space="preserve">Ploščina * Masa
</t>
        </r>
      </text>
    </comment>
    <comment ref="G2" authorId="1" shapeId="0" xr:uid="{0FD3BD32-AA55-4D50-B53A-1E9223FA3425}">
      <text>
        <r>
          <rPr>
            <b/>
            <sz val="9"/>
            <color indexed="81"/>
            <rFont val="Segoe UI"/>
            <charset val="1"/>
          </rPr>
          <t>Borut Golob:</t>
        </r>
        <r>
          <rPr>
            <sz val="9"/>
            <color indexed="81"/>
            <rFont val="Segoe UI"/>
            <charset val="1"/>
          </rPr>
          <t xml:space="preserve">
Kopirajte rdeče številke in pri ukazu prilepi izberite </t>
        </r>
        <r>
          <rPr>
            <b/>
            <sz val="9"/>
            <color indexed="81"/>
            <rFont val="Segoe UI"/>
            <family val="2"/>
            <charset val="238"/>
          </rPr>
          <t>Transponiraj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Borut Golob</author>
  </authors>
  <commentList>
    <comment ref="G5" authorId="0" shapeId="0" xr:uid="{00000000-0006-0000-0700-000001000000}">
      <text>
        <r>
          <rPr>
            <sz val="9"/>
            <color indexed="81"/>
            <rFont val="Tahoma"/>
            <family val="2"/>
            <charset val="238"/>
          </rPr>
          <t xml:space="preserve">Inverzni hiperbolični sinus
</t>
        </r>
      </text>
    </comment>
    <comment ref="F21" authorId="0" shapeId="0" xr:uid="{00000000-0006-0000-0700-000002000000}">
      <text>
        <r>
          <rPr>
            <sz val="10"/>
            <color indexed="81"/>
            <rFont val="Tahoma"/>
            <family val="2"/>
            <charset val="238"/>
          </rPr>
          <t>Uporabite možnost samozapolnjevanja: Zapolni brez oblikovanja</t>
        </r>
      </text>
    </comment>
  </commentList>
</comments>
</file>

<file path=xl/sharedStrings.xml><?xml version="1.0" encoding="utf-8"?>
<sst xmlns="http://schemas.openxmlformats.org/spreadsheetml/2006/main" count="151" uniqueCount="126">
  <si>
    <t>maj</t>
  </si>
  <si>
    <t>A</t>
  </si>
  <si>
    <t>B</t>
  </si>
  <si>
    <t>C</t>
  </si>
  <si>
    <t>X=</t>
  </si>
  <si>
    <t>Sklicevanje na podatke na drugem listu</t>
  </si>
  <si>
    <t>J</t>
  </si>
  <si>
    <t>K</t>
  </si>
  <si>
    <t>L</t>
  </si>
  <si>
    <t>zdraviliški kraji</t>
  </si>
  <si>
    <t>obmorski kraji</t>
  </si>
  <si>
    <t>gorski kraji</t>
  </si>
  <si>
    <t>drugi kraji</t>
  </si>
  <si>
    <t>TEMPERATURE ZRAKA v °C v obdobju 1961-1990</t>
  </si>
  <si>
    <t>jan</t>
  </si>
  <si>
    <t>feb</t>
  </si>
  <si>
    <t>mar</t>
  </si>
  <si>
    <t>apr</t>
  </si>
  <si>
    <t>jun</t>
  </si>
  <si>
    <t>jul</t>
  </si>
  <si>
    <t>avg</t>
  </si>
  <si>
    <t>sept</t>
  </si>
  <si>
    <t>okt</t>
  </si>
  <si>
    <t>nov</t>
  </si>
  <si>
    <t>dec</t>
  </si>
  <si>
    <t>povprečna dnevna</t>
  </si>
  <si>
    <t>povprečna najvišja dnevna</t>
  </si>
  <si>
    <t>povprečna najnižja dnevna</t>
  </si>
  <si>
    <t>absolutna najvišja*</t>
  </si>
  <si>
    <t>absolutna najnižja*</t>
  </si>
  <si>
    <t>Izdelajte črtni grafikon, ki prikazuje povprečno najvišjo dnevno in absolutno najvišjo temperaturo.</t>
  </si>
  <si>
    <t>Triglav</t>
  </si>
  <si>
    <t>Škrlatica</t>
  </si>
  <si>
    <t>Mangart</t>
  </si>
  <si>
    <t>Jalovec</t>
  </si>
  <si>
    <t>Razor</t>
  </si>
  <si>
    <t>Kanin</t>
  </si>
  <si>
    <t>Stopinje</t>
  </si>
  <si>
    <t>SIN</t>
  </si>
  <si>
    <t>COS</t>
  </si>
  <si>
    <t>TG</t>
  </si>
  <si>
    <t>CTG</t>
  </si>
  <si>
    <t>ARCSINH</t>
  </si>
  <si>
    <t>Radiani</t>
  </si>
  <si>
    <t>Opomba:</t>
  </si>
  <si>
    <t>Vsota</t>
  </si>
  <si>
    <t>Povprečje</t>
  </si>
  <si>
    <t>Št. Vrednosti</t>
  </si>
  <si>
    <t>Min</t>
  </si>
  <si>
    <t>Max</t>
  </si>
  <si>
    <t>Rex=</t>
  </si>
  <si>
    <t>R=P-rex</t>
  </si>
  <si>
    <t>P=J+K+L+A-X</t>
  </si>
  <si>
    <t>GORA</t>
  </si>
  <si>
    <t>Izračunajte manjkajoče vrednosti</t>
  </si>
  <si>
    <t>E=C/(B-A)</t>
  </si>
  <si>
    <t>D=A+B</t>
  </si>
  <si>
    <t>F=(D-E)*X</t>
  </si>
  <si>
    <t>G=F/rex</t>
  </si>
  <si>
    <t>Pričakovani rezultati</t>
  </si>
  <si>
    <t xml:space="preserve">Kotne funkcije pri izračunu uporabljajo podatke o kotih v radianih! </t>
  </si>
  <si>
    <t>Bodite pozorni na uporabo pravilnih podatkov!</t>
  </si>
  <si>
    <t xml:space="preserve">Vrednosti zaokrožite na 2 decimalki. </t>
  </si>
  <si>
    <t>Oblikovanje tabele mora ostati nespremenjeno!</t>
  </si>
  <si>
    <t xml:space="preserve"> VIŠINA SLOVENSKIH</t>
  </si>
  <si>
    <t>Izdelajte stolpični grafikon, kot je prikazan na sliki desno</t>
  </si>
  <si>
    <t>Izpolnite tabelo z uporabo vgrajenh funkcij</t>
  </si>
  <si>
    <t>Štetje števil</t>
  </si>
  <si>
    <t>Namig</t>
  </si>
  <si>
    <t>Navodila:</t>
  </si>
  <si>
    <t>Zapolnite podatke v stolpcih A, B in C.</t>
  </si>
  <si>
    <t>Izračunajte  vrednosti v stolpcih D, E, F in G</t>
  </si>
  <si>
    <t>Vrednost Rex (celico B28) poimenujte rex</t>
  </si>
  <si>
    <r>
      <t xml:space="preserve">Uporabite </t>
    </r>
    <r>
      <rPr>
        <b/>
        <sz val="12"/>
        <color rgb="FF0000FF"/>
        <rFont val="Calibri"/>
        <family val="2"/>
        <charset val="238"/>
        <scheme val="minor"/>
      </rPr>
      <t>absolutno</t>
    </r>
    <r>
      <rPr>
        <sz val="12"/>
        <color rgb="FF0000FF"/>
        <rFont val="Calibri"/>
        <family val="2"/>
        <charset val="238"/>
        <scheme val="minor"/>
      </rPr>
      <t xml:space="preserve"> sklicevanje za vrednost X - znak $ pred številko vrstice</t>
    </r>
  </si>
  <si>
    <t>Onačeno tabelo zapolnite s produkti zgornje vrstice in stolpca na levi</t>
  </si>
  <si>
    <t>Uporabite kombinacijo absolutnega in relativnega sklicevanja</t>
  </si>
  <si>
    <t>Izračunajte vrednosti P (stolpec E) in R (stolpec F)</t>
  </si>
  <si>
    <r>
      <t xml:space="preserve">Uporabite vrednosti </t>
    </r>
    <r>
      <rPr>
        <b/>
        <i/>
        <sz val="12"/>
        <color rgb="FF0000FF"/>
        <rFont val="Calibri"/>
        <family val="2"/>
        <charset val="238"/>
        <scheme val="minor"/>
      </rPr>
      <t>A</t>
    </r>
    <r>
      <rPr>
        <i/>
        <sz val="12"/>
        <color rgb="FF0000FF"/>
        <rFont val="Calibri"/>
        <family val="2"/>
        <charset val="238"/>
        <scheme val="minor"/>
      </rPr>
      <t xml:space="preserve"> in </t>
    </r>
    <r>
      <rPr>
        <b/>
        <i/>
        <sz val="12"/>
        <color rgb="FF0000FF"/>
        <rFont val="Calibri"/>
        <family val="2"/>
        <charset val="238"/>
        <scheme val="minor"/>
      </rPr>
      <t>X</t>
    </r>
    <r>
      <rPr>
        <i/>
        <sz val="12"/>
        <color rgb="FF0000FF"/>
        <rFont val="Calibri"/>
        <family val="2"/>
        <charset val="238"/>
        <scheme val="minor"/>
      </rPr>
      <t xml:space="preserve"> na listu </t>
    </r>
    <r>
      <rPr>
        <b/>
        <i/>
        <sz val="12"/>
        <color rgb="FF0000FF"/>
        <rFont val="Calibri"/>
        <family val="2"/>
        <charset val="238"/>
        <scheme val="minor"/>
      </rPr>
      <t>"Absolut"</t>
    </r>
    <r>
      <rPr>
        <i/>
        <sz val="12"/>
        <color rgb="FF0000FF"/>
        <rFont val="Calibri"/>
        <family val="2"/>
        <charset val="238"/>
        <scheme val="minor"/>
      </rPr>
      <t xml:space="preserve"> ter vrednost </t>
    </r>
    <r>
      <rPr>
        <b/>
        <i/>
        <sz val="12"/>
        <color rgb="FF0000FF"/>
        <rFont val="Calibri"/>
        <family val="2"/>
        <charset val="238"/>
        <scheme val="minor"/>
      </rPr>
      <t>rex</t>
    </r>
    <r>
      <rPr>
        <i/>
        <sz val="12"/>
        <color rgb="FF0000FF"/>
        <rFont val="Calibri"/>
        <family val="2"/>
        <charset val="238"/>
        <scheme val="minor"/>
      </rPr>
      <t xml:space="preserve"> </t>
    </r>
  </si>
  <si>
    <t>Mesec</t>
  </si>
  <si>
    <t>dni</t>
  </si>
  <si>
    <t>januar</t>
  </si>
  <si>
    <t>Dnevno</t>
  </si>
  <si>
    <t>Mesečno</t>
  </si>
  <si>
    <t>Internet</t>
  </si>
  <si>
    <t>Mobitel</t>
  </si>
  <si>
    <t>Elektrika</t>
  </si>
  <si>
    <t>Voda</t>
  </si>
  <si>
    <t>Skupaj</t>
  </si>
  <si>
    <t>Skupaj:</t>
  </si>
  <si>
    <t>Povprečno:</t>
  </si>
  <si>
    <t>Iz spodnjih podatkov izračunajte mesečno porabo in skupno porabo za vsak mesec in vsako postavko</t>
  </si>
  <si>
    <t>Vrednosti oblikujte kot valuto na 2 decimalki.</t>
  </si>
  <si>
    <t>Ponovitev:</t>
  </si>
  <si>
    <t>računanje, formule in funkcije</t>
  </si>
  <si>
    <t>Uporabite ustrezne funkcije in samozapolnjevanje</t>
  </si>
  <si>
    <t>Pogojno oblikovanje</t>
  </si>
  <si>
    <t>Uporabite pogojno oblikovanje za vrednosti v spodni tabeli, kot je opisano:</t>
  </si>
  <si>
    <t>Barvna lestvica</t>
  </si>
  <si>
    <t>Podatkovne vrstice</t>
  </si>
  <si>
    <t>&lt;0 rdeče, &gt;0 zeleno</t>
  </si>
  <si>
    <t>Nadpovprečne zeleno</t>
  </si>
  <si>
    <t>Podpoprečne rdeče</t>
  </si>
  <si>
    <t>Največ</t>
  </si>
  <si>
    <t>najmanj</t>
  </si>
  <si>
    <t>Največja modro Najmanjša oker</t>
  </si>
  <si>
    <t>Vrednosti v tabeli se spreminjajo</t>
  </si>
  <si>
    <t>Relativno in absolutno sklicevanje</t>
  </si>
  <si>
    <t>Sklicevanje na vrednosti na drugem listu</t>
  </si>
  <si>
    <t>Izdelava grafikonov</t>
  </si>
  <si>
    <t>Uporaba trigonometričnih funkcij</t>
  </si>
  <si>
    <t>Pričakovani rezultati - vrednosti niso enake kot v tabeli</t>
  </si>
  <si>
    <t>Poraba:</t>
  </si>
  <si>
    <t>Vrednosti v celicah se spreminjajo</t>
  </si>
  <si>
    <t>PRIHODI TURISTOV v obdobju 2009-2013 po vrstah krajev v 1000</t>
  </si>
  <si>
    <t>Izdelajte tortni grafikon za prikaz prihodov turistov za leto 2013</t>
  </si>
  <si>
    <t>Vstavite raztreseni (X-Y) grafikon funkcij SIN,  COS in ASINH v odvisnosti od kota.</t>
  </si>
  <si>
    <t>Nastavite osi  X in Y ter naslov kot je prikazano na sliki.</t>
  </si>
  <si>
    <t>Teža (kg)</t>
  </si>
  <si>
    <r>
      <t>Ploščina (m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  <r>
      <rPr>
        <b/>
        <sz val="12"/>
        <color theme="1"/>
        <rFont val="Calibri"/>
        <family val="2"/>
        <charset val="238"/>
        <scheme val="minor"/>
      </rPr>
      <t>)</t>
    </r>
  </si>
  <si>
    <t>Širina (m)</t>
  </si>
  <si>
    <t>Višina (m)</t>
  </si>
  <si>
    <t>Rešitev</t>
  </si>
  <si>
    <t>Poštevanka: prekopirajte spodnji stolpec v vrstico in pomnožite posamezne člene med seboj</t>
  </si>
  <si>
    <t>Izračunajte ploščino in težo posamezne plošče</t>
  </si>
  <si>
    <r>
      <t>(kg/m</t>
    </r>
    <r>
      <rPr>
        <b/>
        <vertAlign val="superscript"/>
        <sz val="12"/>
        <color theme="1"/>
        <rFont val="Calibri"/>
        <family val="2"/>
        <charset val="238"/>
        <scheme val="minor"/>
      </rPr>
      <t>2</t>
    </r>
    <r>
      <rPr>
        <b/>
        <sz val="12"/>
        <color theme="1"/>
        <rFont val="Calibri"/>
        <family val="2"/>
        <charset val="238"/>
        <scheme val="minor"/>
      </rPr>
      <t>)</t>
    </r>
  </si>
  <si>
    <t>Gostota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</si>
</sst>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\ &quot;m&quot;"/>
    <numFmt numFmtId="166" formatCode="0.0"/>
  </numFmts>
  <fonts count="41" x14ac:knownFonts="1"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8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2"/>
      <color rgb="FF0000FF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sz val="14"/>
      <color indexed="2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color indexed="12"/>
      <name val="Calibri"/>
      <family val="2"/>
      <charset val="238"/>
      <scheme val="minor"/>
    </font>
    <font>
      <i/>
      <sz val="12"/>
      <color indexed="12"/>
      <name val="Calibri"/>
      <family val="2"/>
      <charset val="238"/>
      <scheme val="minor"/>
    </font>
    <font>
      <i/>
      <sz val="12"/>
      <color rgb="FF0000FF"/>
      <name val="Calibri"/>
      <family val="2"/>
      <charset val="238"/>
      <scheme val="minor"/>
    </font>
    <font>
      <b/>
      <i/>
      <sz val="12"/>
      <color rgb="FF0000FF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0"/>
      <color rgb="FFC00000"/>
      <name val="Calibri"/>
      <family val="2"/>
      <charset val="238"/>
      <scheme val="minor"/>
    </font>
    <font>
      <sz val="11"/>
      <color indexed="12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vertAlign val="superscript"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</borders>
  <cellStyleXfs count="9">
    <xf numFmtId="0" fontId="0" fillId="0" borderId="0"/>
    <xf numFmtId="0" fontId="1" fillId="0" borderId="0"/>
    <xf numFmtId="0" fontId="14" fillId="0" borderId="0"/>
    <xf numFmtId="0" fontId="13" fillId="0" borderId="0"/>
    <xf numFmtId="0" fontId="13" fillId="0" borderId="0"/>
    <xf numFmtId="44" fontId="12" fillId="0" borderId="0" applyFont="0" applyFill="0" applyBorder="0" applyAlignment="0" applyProtection="0"/>
    <xf numFmtId="0" fontId="13" fillId="0" borderId="0"/>
    <xf numFmtId="164" fontId="20" fillId="0" borderId="0" applyFont="0" applyFill="0" applyBorder="0" applyAlignment="0" applyProtection="0"/>
    <xf numFmtId="0" fontId="34" fillId="0" borderId="5" applyNumberFormat="0" applyFill="0" applyAlignment="0" applyProtection="0"/>
  </cellStyleXfs>
  <cellXfs count="77">
    <xf numFmtId="0" fontId="0" fillId="0" borderId="0" xfId="0"/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5" borderId="0" xfId="0" applyFill="1"/>
    <xf numFmtId="0" fontId="0" fillId="6" borderId="0" xfId="0" applyFill="1"/>
    <xf numFmtId="0" fontId="4" fillId="7" borderId="0" xfId="0" applyFont="1" applyFill="1" applyBorder="1" applyAlignment="1">
      <alignment horizontal="center" vertical="center"/>
    </xf>
    <xf numFmtId="0" fontId="3" fillId="4" borderId="0" xfId="0" applyFont="1" applyFill="1" applyBorder="1"/>
    <xf numFmtId="0" fontId="2" fillId="3" borderId="0" xfId="0" applyFont="1" applyFill="1"/>
    <xf numFmtId="0" fontId="0" fillId="9" borderId="0" xfId="0" applyFill="1" applyAlignment="1">
      <alignment horizontal="right"/>
    </xf>
    <xf numFmtId="0" fontId="0" fillId="9" borderId="0" xfId="0" applyFill="1"/>
    <xf numFmtId="0" fontId="0" fillId="5" borderId="0" xfId="0" applyFill="1" applyAlignment="1">
      <alignment horizontal="center"/>
    </xf>
    <xf numFmtId="0" fontId="2" fillId="10" borderId="0" xfId="0" applyFont="1" applyFill="1"/>
    <xf numFmtId="0" fontId="6" fillId="0" borderId="0" xfId="0" applyFont="1"/>
    <xf numFmtId="0" fontId="10" fillId="0" borderId="0" xfId="0" applyFont="1"/>
    <xf numFmtId="0" fontId="6" fillId="3" borderId="0" xfId="0" applyFont="1" applyFill="1"/>
    <xf numFmtId="0" fontId="3" fillId="8" borderId="0" xfId="0" applyNumberFormat="1" applyFont="1" applyFill="1" applyBorder="1"/>
    <xf numFmtId="0" fontId="0" fillId="0" borderId="0" xfId="0"/>
    <xf numFmtId="2" fontId="3" fillId="0" borderId="0" xfId="0" applyNumberFormat="1" applyFont="1" applyBorder="1"/>
    <xf numFmtId="2" fontId="3" fillId="8" borderId="0" xfId="0" applyNumberFormat="1" applyFont="1" applyFill="1" applyBorder="1"/>
    <xf numFmtId="0" fontId="7" fillId="0" borderId="0" xfId="0" applyFont="1"/>
    <xf numFmtId="0" fontId="0" fillId="0" borderId="0" xfId="0" applyFont="1"/>
    <xf numFmtId="0" fontId="16" fillId="7" borderId="0" xfId="1" applyFont="1" applyFill="1" applyBorder="1" applyAlignment="1">
      <alignment horizontal="right"/>
    </xf>
    <xf numFmtId="0" fontId="16" fillId="7" borderId="0" xfId="1" applyFont="1" applyFill="1" applyBorder="1" applyAlignment="1"/>
    <xf numFmtId="0" fontId="17" fillId="8" borderId="0" xfId="0" applyFont="1" applyFill="1"/>
    <xf numFmtId="165" fontId="17" fillId="8" borderId="0" xfId="0" applyNumberFormat="1" applyFont="1" applyFill="1"/>
    <xf numFmtId="0" fontId="17" fillId="4" borderId="0" xfId="0" applyFont="1" applyFill="1"/>
    <xf numFmtId="165" fontId="17" fillId="4" borderId="0" xfId="0" applyNumberFormat="1" applyFont="1" applyFill="1"/>
    <xf numFmtId="0" fontId="17" fillId="4" borderId="0" xfId="0" applyFont="1" applyFill="1" applyBorder="1" applyAlignment="1">
      <alignment horizontal="right"/>
    </xf>
    <xf numFmtId="16" fontId="17" fillId="4" borderId="0" xfId="0" applyNumberFormat="1" applyFont="1" applyFill="1" applyBorder="1"/>
    <xf numFmtId="0" fontId="17" fillId="2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0" fillId="4" borderId="0" xfId="0" applyFont="1" applyFill="1"/>
    <xf numFmtId="0" fontId="0" fillId="8" borderId="0" xfId="0" applyFont="1" applyFill="1"/>
    <xf numFmtId="0" fontId="0" fillId="2" borderId="0" xfId="0" applyFont="1" applyFill="1"/>
    <xf numFmtId="0" fontId="2" fillId="0" borderId="0" xfId="0" applyFont="1"/>
    <xf numFmtId="0" fontId="13" fillId="0" borderId="0" xfId="6"/>
    <xf numFmtId="0" fontId="20" fillId="3" borderId="0" xfId="0" applyFont="1" applyFill="1"/>
    <xf numFmtId="0" fontId="20" fillId="0" borderId="0" xfId="0" applyFont="1"/>
    <xf numFmtId="0" fontId="20" fillId="5" borderId="0" xfId="0" applyFont="1" applyFill="1" applyAlignment="1">
      <alignment horizontal="center"/>
    </xf>
    <xf numFmtId="0" fontId="20" fillId="5" borderId="0" xfId="0" applyFont="1" applyFill="1"/>
    <xf numFmtId="0" fontId="20" fillId="6" borderId="2" xfId="0" applyFont="1" applyFill="1" applyBorder="1"/>
    <xf numFmtId="0" fontId="20" fillId="11" borderId="1" xfId="0" applyFont="1" applyFill="1" applyBorder="1"/>
    <xf numFmtId="0" fontId="23" fillId="0" borderId="0" xfId="6" applyFont="1"/>
    <xf numFmtId="0" fontId="24" fillId="0" borderId="0" xfId="6" applyFont="1"/>
    <xf numFmtId="0" fontId="20" fillId="3" borderId="0" xfId="0" applyFont="1" applyFill="1" applyAlignment="1">
      <alignment horizontal="center"/>
    </xf>
    <xf numFmtId="0" fontId="20" fillId="3" borderId="0" xfId="0" applyFont="1" applyFill="1" applyAlignment="1">
      <alignment horizontal="right"/>
    </xf>
    <xf numFmtId="0" fontId="20" fillId="9" borderId="0" xfId="0" applyFont="1" applyFill="1" applyAlignment="1">
      <alignment horizontal="right"/>
    </xf>
    <xf numFmtId="0" fontId="20" fillId="9" borderId="0" xfId="0" applyFont="1" applyFill="1"/>
    <xf numFmtId="0" fontId="21" fillId="0" borderId="0" xfId="6" applyFont="1"/>
    <xf numFmtId="0" fontId="25" fillId="0" borderId="0" xfId="6" applyFont="1" applyAlignment="1"/>
    <xf numFmtId="0" fontId="0" fillId="0" borderId="3" xfId="0" applyBorder="1"/>
    <xf numFmtId="0" fontId="20" fillId="0" borderId="4" xfId="0" applyFont="1" applyBorder="1"/>
    <xf numFmtId="0" fontId="27" fillId="0" borderId="0" xfId="0" applyFont="1" applyAlignment="1">
      <alignment horizontal="left" indent="1"/>
    </xf>
    <xf numFmtId="2" fontId="0" fillId="0" borderId="0" xfId="7" applyNumberFormat="1" applyFont="1"/>
    <xf numFmtId="0" fontId="2" fillId="0" borderId="0" xfId="0" applyFont="1" applyAlignment="1">
      <alignment horizontal="right"/>
    </xf>
    <xf numFmtId="0" fontId="32" fillId="0" borderId="0" xfId="6" applyFont="1"/>
    <xf numFmtId="0" fontId="32" fillId="0" borderId="0" xfId="6" applyFont="1" applyAlignment="1">
      <alignment wrapText="1"/>
    </xf>
    <xf numFmtId="0" fontId="33" fillId="0" borderId="0" xfId="6" applyFont="1" applyAlignment="1">
      <alignment horizontal="right"/>
    </xf>
    <xf numFmtId="0" fontId="34" fillId="0" borderId="5" xfId="8"/>
    <xf numFmtId="0" fontId="31" fillId="0" borderId="0" xfId="6" applyFont="1" applyAlignment="1">
      <alignment horizontal="right"/>
    </xf>
    <xf numFmtId="0" fontId="25" fillId="0" borderId="0" xfId="6" applyFont="1" applyAlignment="1">
      <alignment horizontal="left"/>
    </xf>
    <xf numFmtId="0" fontId="26" fillId="0" borderId="0" xfId="6" applyFont="1" applyAlignment="1">
      <alignment horizontal="left"/>
    </xf>
    <xf numFmtId="0" fontId="23" fillId="0" borderId="0" xfId="6" applyFont="1" applyAlignment="1">
      <alignment horizontal="left"/>
    </xf>
    <xf numFmtId="0" fontId="15" fillId="7" borderId="0" xfId="0" applyFont="1" applyFill="1" applyAlignment="1">
      <alignment horizontal="center" wrapText="1"/>
    </xf>
    <xf numFmtId="0" fontId="0" fillId="3" borderId="0" xfId="0" applyFont="1" applyFill="1" applyAlignment="1">
      <alignment horizontal="left"/>
    </xf>
    <xf numFmtId="0" fontId="16" fillId="7" borderId="0" xfId="1" applyFont="1" applyFill="1" applyBorder="1" applyAlignment="1">
      <alignment horizontal="center"/>
    </xf>
    <xf numFmtId="0" fontId="18" fillId="3" borderId="0" xfId="0" applyFont="1" applyFill="1" applyAlignment="1">
      <alignment horizontal="left" readingOrder="1"/>
    </xf>
    <xf numFmtId="0" fontId="0" fillId="3" borderId="0" xfId="0" applyFill="1" applyAlignment="1">
      <alignment horizontal="left"/>
    </xf>
    <xf numFmtId="166" fontId="6" fillId="0" borderId="0" xfId="0" applyNumberFormat="1" applyFont="1"/>
    <xf numFmtId="0" fontId="35" fillId="0" borderId="0" xfId="0" applyFont="1"/>
    <xf numFmtId="0" fontId="6" fillId="2" borderId="0" xfId="0" applyFont="1" applyFill="1"/>
    <xf numFmtId="0" fontId="37" fillId="5" borderId="0" xfId="0" applyFont="1" applyFill="1" applyAlignment="1">
      <alignment horizontal="center"/>
    </xf>
    <xf numFmtId="0" fontId="35" fillId="5" borderId="0" xfId="0" applyFont="1" applyFill="1"/>
    <xf numFmtId="0" fontId="38" fillId="3" borderId="0" xfId="0" applyFont="1" applyFill="1"/>
    <xf numFmtId="0" fontId="35" fillId="0" borderId="0" xfId="0" applyFont="1" applyAlignment="1">
      <alignment horizontal="right"/>
    </xf>
  </cellXfs>
  <cellStyles count="9">
    <cellStyle name="Naslov 1" xfId="8" builtinId="16"/>
    <cellStyle name="NASTEVANJE" xfId="2" xr:uid="{00000000-0005-0000-0000-000001000000}"/>
    <cellStyle name="Navadno" xfId="0" builtinId="0"/>
    <cellStyle name="Navadno 2" xfId="3" xr:uid="{00000000-0005-0000-0000-000003000000}"/>
    <cellStyle name="Navadno 3" xfId="4" xr:uid="{00000000-0005-0000-0000-000004000000}"/>
    <cellStyle name="Navadno_0VAJA15" xfId="1" xr:uid="{00000000-0005-0000-0000-000005000000}"/>
    <cellStyle name="Navadno_20EnostavneFormule" xfId="6" xr:uid="{00000000-0005-0000-0000-000006000000}"/>
    <cellStyle name="Valuta 2" xfId="5" xr:uid="{00000000-0005-0000-0000-000007000000}"/>
    <cellStyle name="Vejica" xfId="7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15</xdr:col>
      <xdr:colOff>548005</xdr:colOff>
      <xdr:row>26</xdr:row>
      <xdr:rowOff>11430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1000125"/>
          <a:ext cx="4815205" cy="4202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14</xdr:col>
      <xdr:colOff>608330</xdr:colOff>
      <xdr:row>25</xdr:row>
      <xdr:rowOff>10160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89500" y="198438"/>
          <a:ext cx="4275455" cy="4010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14</xdr:col>
      <xdr:colOff>608330</xdr:colOff>
      <xdr:row>22</xdr:row>
      <xdr:rowOff>10160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200025"/>
          <a:ext cx="4265930" cy="4010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13</xdr:col>
      <xdr:colOff>9175</xdr:colOff>
      <xdr:row>31</xdr:row>
      <xdr:rowOff>14163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7563" y="198438"/>
          <a:ext cx="4017612" cy="51576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13</xdr:col>
      <xdr:colOff>5840</xdr:colOff>
      <xdr:row>28</xdr:row>
      <xdr:rowOff>8881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86300" y="200025"/>
          <a:ext cx="4073015" cy="51523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28575</xdr:colOff>
      <xdr:row>1</xdr:row>
      <xdr:rowOff>9525</xdr:rowOff>
    </xdr:from>
    <xdr:ext cx="3514725" cy="2185035"/>
    <xdr:pic>
      <xdr:nvPicPr>
        <xdr:cNvPr id="2" name="Slika 1">
          <a:extLst>
            <a:ext uri="{FF2B5EF4-FFF2-40B4-BE49-F238E27FC236}">
              <a16:creationId xmlns:a16="http://schemas.microsoft.com/office/drawing/2014/main" id="{87D4CA1E-F869-4403-B041-BE1DFC4FF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50855" y="192405"/>
          <a:ext cx="3514725" cy="2185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2858</xdr:colOff>
      <xdr:row>0</xdr:row>
      <xdr:rowOff>0</xdr:rowOff>
    </xdr:from>
    <xdr:to>
      <xdr:col>19</xdr:col>
      <xdr:colOff>15240</xdr:colOff>
      <xdr:row>10</xdr:row>
      <xdr:rowOff>175260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04598" y="0"/>
          <a:ext cx="3761422" cy="2125980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1587</xdr:colOff>
      <xdr:row>11</xdr:row>
      <xdr:rowOff>182562</xdr:rowOff>
    </xdr:from>
    <xdr:to>
      <xdr:col>19</xdr:col>
      <xdr:colOff>17463</xdr:colOff>
      <xdr:row>22</xdr:row>
      <xdr:rowOff>17116</xdr:rowOff>
    </xdr:to>
    <xdr:pic>
      <xdr:nvPicPr>
        <xdr:cNvPr id="7" name="Slika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03327" y="2239962"/>
          <a:ext cx="3764916" cy="1846234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23</xdr:row>
      <xdr:rowOff>7620</xdr:rowOff>
    </xdr:from>
    <xdr:to>
      <xdr:col>19</xdr:col>
      <xdr:colOff>15241</xdr:colOff>
      <xdr:row>35</xdr:row>
      <xdr:rowOff>75633</xdr:rowOff>
    </xdr:to>
    <xdr:pic>
      <xdr:nvPicPr>
        <xdr:cNvPr id="11" name="Slika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01741" y="4259580"/>
          <a:ext cx="3764280" cy="22625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15</xdr:col>
      <xdr:colOff>226449</xdr:colOff>
      <xdr:row>17</xdr:row>
      <xdr:rowOff>9191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7625" y="388938"/>
          <a:ext cx="4504762" cy="2676191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19</xdr:row>
      <xdr:rowOff>0</xdr:rowOff>
    </xdr:from>
    <xdr:to>
      <xdr:col>15</xdr:col>
      <xdr:colOff>317389</xdr:colOff>
      <xdr:row>34</xdr:row>
      <xdr:rowOff>111491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6840" y="3535680"/>
          <a:ext cx="4584589" cy="27556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orut\Downloads\Excel-nadaljevanj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vi"/>
      <sheetName val="Sklic (2)"/>
      <sheetName val="Drugi"/>
      <sheetName val="Sklic-2 (2)"/>
      <sheetName val="Grafikoni"/>
      <sheetName val="Tabel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A7" sqref="A7"/>
    </sheetView>
  </sheetViews>
  <sheetFormatPr defaultRowHeight="14.4" x14ac:dyDescent="0.3"/>
  <cols>
    <col min="1" max="1" width="10.6640625" bestFit="1" customWidth="1"/>
    <col min="2" max="2" width="3.88671875" bestFit="1" customWidth="1"/>
    <col min="3" max="3" width="10.33203125" bestFit="1" customWidth="1"/>
    <col min="4" max="4" width="9.44140625" bestFit="1" customWidth="1"/>
  </cols>
  <sheetData>
    <row r="1" spans="1:9" ht="18" x14ac:dyDescent="0.35">
      <c r="A1" s="44" t="s">
        <v>92</v>
      </c>
      <c r="C1" s="44" t="s">
        <v>93</v>
      </c>
    </row>
    <row r="2" spans="1:9" s="45" customFormat="1" x14ac:dyDescent="0.3">
      <c r="A2" s="62" t="s">
        <v>69</v>
      </c>
      <c r="B2" s="62"/>
    </row>
    <row r="3" spans="1:9" s="45" customFormat="1" ht="13.8" x14ac:dyDescent="0.3">
      <c r="A3" s="50" t="s">
        <v>90</v>
      </c>
    </row>
    <row r="4" spans="1:9" s="45" customFormat="1" ht="13.8" x14ac:dyDescent="0.3">
      <c r="A4" s="50" t="s">
        <v>91</v>
      </c>
      <c r="I4" s="61" t="s">
        <v>94</v>
      </c>
    </row>
    <row r="5" spans="1:9" s="45" customFormat="1" ht="20.399999999999999" thickBot="1" x14ac:dyDescent="0.45">
      <c r="A5" s="50"/>
      <c r="C5" s="60" t="s">
        <v>111</v>
      </c>
      <c r="D5" s="60"/>
      <c r="E5" s="60"/>
      <c r="F5" s="60"/>
      <c r="G5" s="60"/>
      <c r="H5" s="60"/>
      <c r="I5" s="61" t="s">
        <v>112</v>
      </c>
    </row>
    <row r="6" spans="1:9" s="36" customFormat="1" ht="15" thickTop="1" x14ac:dyDescent="0.3">
      <c r="A6" s="36" t="s">
        <v>78</v>
      </c>
      <c r="B6" s="36" t="s">
        <v>79</v>
      </c>
      <c r="C6" s="36" t="s">
        <v>81</v>
      </c>
      <c r="D6" s="36" t="s">
        <v>82</v>
      </c>
      <c r="E6" s="36" t="s">
        <v>83</v>
      </c>
      <c r="F6" s="36" t="s">
        <v>84</v>
      </c>
      <c r="G6" s="36" t="s">
        <v>85</v>
      </c>
      <c r="H6" s="36" t="s">
        <v>86</v>
      </c>
      <c r="I6" s="36" t="s">
        <v>87</v>
      </c>
    </row>
    <row r="7" spans="1:9" x14ac:dyDescent="0.3">
      <c r="A7" t="s">
        <v>80</v>
      </c>
      <c r="B7">
        <v>31</v>
      </c>
      <c r="C7" s="55">
        <f ca="1">RAND()*2+4</f>
        <v>5.1974721442560714</v>
      </c>
      <c r="D7" s="55"/>
      <c r="E7" s="55">
        <f ca="1">RAND()*5+20</f>
        <v>24.217756278055489</v>
      </c>
      <c r="F7" s="55">
        <f ca="1">RAND()*10+30</f>
        <v>34.885050285720773</v>
      </c>
      <c r="G7" s="55">
        <f ca="1">RAND()*5+15</f>
        <v>18.59536972200695</v>
      </c>
      <c r="H7" s="55">
        <f ca="1">RAND()*3+12</f>
        <v>13.157176383459653</v>
      </c>
    </row>
    <row r="8" spans="1:9" x14ac:dyDescent="0.3">
      <c r="A8" s="17"/>
      <c r="B8">
        <v>28</v>
      </c>
      <c r="C8" s="55">
        <f t="shared" ref="C8:C18" ca="1" si="0">RAND()*2+4</f>
        <v>4.2306785641268974</v>
      </c>
      <c r="D8" s="55"/>
      <c r="E8" s="55">
        <f t="shared" ref="E8:E18" ca="1" si="1">RAND()*5+20</f>
        <v>21.934777132692009</v>
      </c>
      <c r="F8" s="55">
        <f t="shared" ref="F8:F18" ca="1" si="2">RAND()*10+30</f>
        <v>34.08572228336827</v>
      </c>
      <c r="G8" s="55">
        <f t="shared" ref="G8:G18" ca="1" si="3">RAND()*5+15</f>
        <v>18.587929617534254</v>
      </c>
      <c r="H8" s="55">
        <f t="shared" ref="H8:H18" ca="1" si="4">RAND()*3+12</f>
        <v>14.080693265385431</v>
      </c>
    </row>
    <row r="9" spans="1:9" x14ac:dyDescent="0.3">
      <c r="A9" s="17"/>
      <c r="B9" s="17">
        <v>31</v>
      </c>
      <c r="C9" s="55">
        <f t="shared" ca="1" si="0"/>
        <v>4.6968979366488348</v>
      </c>
      <c r="D9" s="55"/>
      <c r="E9" s="55">
        <f t="shared" ca="1" si="1"/>
        <v>24.957915330590112</v>
      </c>
      <c r="F9" s="55">
        <f t="shared" ca="1" si="2"/>
        <v>36.480172251084767</v>
      </c>
      <c r="G9" s="55">
        <f t="shared" ca="1" si="3"/>
        <v>17.301133638087201</v>
      </c>
      <c r="H9" s="55">
        <f t="shared" ca="1" si="4"/>
        <v>14.12778019325148</v>
      </c>
    </row>
    <row r="10" spans="1:9" x14ac:dyDescent="0.3">
      <c r="A10" s="17"/>
      <c r="B10" s="17">
        <v>30</v>
      </c>
      <c r="C10" s="55">
        <f t="shared" ca="1" si="0"/>
        <v>4.4101574360639351</v>
      </c>
      <c r="D10" s="55"/>
      <c r="E10" s="55">
        <f t="shared" ca="1" si="1"/>
        <v>24.377593028997353</v>
      </c>
      <c r="F10" s="55">
        <f t="shared" ca="1" si="2"/>
        <v>39.307207314317061</v>
      </c>
      <c r="G10" s="55">
        <f t="shared" ca="1" si="3"/>
        <v>19.740372979755548</v>
      </c>
      <c r="H10" s="55">
        <f t="shared" ca="1" si="4"/>
        <v>13.14058938915373</v>
      </c>
    </row>
    <row r="11" spans="1:9" x14ac:dyDescent="0.3">
      <c r="A11" s="17"/>
      <c r="B11" s="17">
        <v>31</v>
      </c>
      <c r="C11" s="55">
        <f t="shared" ca="1" si="0"/>
        <v>5.927287901520959</v>
      </c>
      <c r="D11" s="55"/>
      <c r="E11" s="55">
        <f t="shared" ca="1" si="1"/>
        <v>24.78096466141854</v>
      </c>
      <c r="F11" s="55">
        <f t="shared" ca="1" si="2"/>
        <v>35.258624259131871</v>
      </c>
      <c r="G11" s="55">
        <f t="shared" ca="1" si="3"/>
        <v>19.797916164946379</v>
      </c>
      <c r="H11" s="55">
        <f t="shared" ca="1" si="4"/>
        <v>12.35883003246248</v>
      </c>
    </row>
    <row r="12" spans="1:9" x14ac:dyDescent="0.3">
      <c r="A12" s="17"/>
      <c r="B12" s="17">
        <v>30</v>
      </c>
      <c r="C12" s="55">
        <f t="shared" ca="1" si="0"/>
        <v>4.3390620738053558</v>
      </c>
      <c r="D12" s="55"/>
      <c r="E12" s="55">
        <f t="shared" ca="1" si="1"/>
        <v>24.536152074405209</v>
      </c>
      <c r="F12" s="55">
        <f t="shared" ca="1" si="2"/>
        <v>34.001387826976156</v>
      </c>
      <c r="G12" s="55">
        <f t="shared" ca="1" si="3"/>
        <v>19.170157820286441</v>
      </c>
      <c r="H12" s="55">
        <f t="shared" ca="1" si="4"/>
        <v>14.459046173339129</v>
      </c>
    </row>
    <row r="13" spans="1:9" x14ac:dyDescent="0.3">
      <c r="A13" s="17"/>
      <c r="B13" s="17">
        <v>31</v>
      </c>
      <c r="C13" s="55">
        <f t="shared" ca="1" si="0"/>
        <v>5.5635264479234596</v>
      </c>
      <c r="D13" s="55"/>
      <c r="E13" s="55">
        <f t="shared" ca="1" si="1"/>
        <v>21.206940043316507</v>
      </c>
      <c r="F13" s="55">
        <f t="shared" ca="1" si="2"/>
        <v>32.235410109648058</v>
      </c>
      <c r="G13" s="55">
        <f t="shared" ca="1" si="3"/>
        <v>18.474776097947352</v>
      </c>
      <c r="H13" s="55">
        <f t="shared" ca="1" si="4"/>
        <v>12.654698353189104</v>
      </c>
    </row>
    <row r="14" spans="1:9" x14ac:dyDescent="0.3">
      <c r="A14" s="17"/>
      <c r="B14" s="17">
        <v>31</v>
      </c>
      <c r="C14" s="55">
        <f t="shared" ca="1" si="0"/>
        <v>4.3942702963775586</v>
      </c>
      <c r="D14" s="55"/>
      <c r="E14" s="55">
        <f t="shared" ca="1" si="1"/>
        <v>20.228491173270388</v>
      </c>
      <c r="F14" s="55">
        <f t="shared" ca="1" si="2"/>
        <v>31.066854771800013</v>
      </c>
      <c r="G14" s="55">
        <f t="shared" ca="1" si="3"/>
        <v>19.510575675899357</v>
      </c>
      <c r="H14" s="55">
        <f t="shared" ca="1" si="4"/>
        <v>13.181424471397422</v>
      </c>
    </row>
    <row r="15" spans="1:9" x14ac:dyDescent="0.3">
      <c r="A15" s="17"/>
      <c r="B15" s="17">
        <v>30</v>
      </c>
      <c r="C15" s="55">
        <f t="shared" ca="1" si="0"/>
        <v>4.3975555425394433</v>
      </c>
      <c r="D15" s="55"/>
      <c r="E15" s="55">
        <f t="shared" ca="1" si="1"/>
        <v>23.625901040552442</v>
      </c>
      <c r="F15" s="55">
        <f t="shared" ca="1" si="2"/>
        <v>33.074017485807374</v>
      </c>
      <c r="G15" s="55">
        <f t="shared" ca="1" si="3"/>
        <v>19.718233990956406</v>
      </c>
      <c r="H15" s="55">
        <f t="shared" ca="1" si="4"/>
        <v>14.710552500798203</v>
      </c>
    </row>
    <row r="16" spans="1:9" x14ac:dyDescent="0.3">
      <c r="A16" s="17"/>
      <c r="B16" s="17">
        <v>31</v>
      </c>
      <c r="C16" s="55">
        <f t="shared" ca="1" si="0"/>
        <v>5.655417348986818</v>
      </c>
      <c r="D16" s="55"/>
      <c r="E16" s="55">
        <f t="shared" ca="1" si="1"/>
        <v>20.828894709829065</v>
      </c>
      <c r="F16" s="55">
        <f t="shared" ca="1" si="2"/>
        <v>37.236879911521832</v>
      </c>
      <c r="G16" s="55">
        <f t="shared" ca="1" si="3"/>
        <v>17.371760947184974</v>
      </c>
      <c r="H16" s="55">
        <f t="shared" ca="1" si="4"/>
        <v>14.338509634190734</v>
      </c>
    </row>
    <row r="17" spans="1:8" x14ac:dyDescent="0.3">
      <c r="A17" s="17"/>
      <c r="B17" s="17">
        <v>30</v>
      </c>
      <c r="C17" s="55">
        <f t="shared" ca="1" si="0"/>
        <v>4.8816534950419097</v>
      </c>
      <c r="D17" s="55"/>
      <c r="E17" s="55">
        <f t="shared" ca="1" si="1"/>
        <v>23.806819673718653</v>
      </c>
      <c r="F17" s="55">
        <f t="shared" ca="1" si="2"/>
        <v>37.373755938785607</v>
      </c>
      <c r="G17" s="55">
        <f t="shared" ca="1" si="3"/>
        <v>18.667415089015442</v>
      </c>
      <c r="H17" s="55">
        <f t="shared" ca="1" si="4"/>
        <v>13.778508787491631</v>
      </c>
    </row>
    <row r="18" spans="1:8" x14ac:dyDescent="0.3">
      <c r="A18" s="17"/>
      <c r="B18" s="17">
        <v>31</v>
      </c>
      <c r="C18" s="55">
        <f t="shared" ca="1" si="0"/>
        <v>4.2706613614758728</v>
      </c>
      <c r="D18" s="55"/>
      <c r="E18" s="55">
        <f t="shared" ca="1" si="1"/>
        <v>22.420245291092371</v>
      </c>
      <c r="F18" s="55">
        <f t="shared" ca="1" si="2"/>
        <v>35.888226259750795</v>
      </c>
      <c r="G18" s="55">
        <f t="shared" ca="1" si="3"/>
        <v>17.299141992060989</v>
      </c>
      <c r="H18" s="55">
        <f t="shared" ca="1" si="4"/>
        <v>14.693300060203796</v>
      </c>
    </row>
    <row r="19" spans="1:8" x14ac:dyDescent="0.3">
      <c r="C19" s="56" t="s">
        <v>88</v>
      </c>
      <c r="D19" s="17"/>
    </row>
    <row r="20" spans="1:8" x14ac:dyDescent="0.3">
      <c r="B20" s="56" t="s">
        <v>89</v>
      </c>
      <c r="C20" s="17"/>
    </row>
  </sheetData>
  <mergeCells count="1">
    <mergeCell ref="A2:B2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workbookViewId="0">
      <selection activeCell="F25" sqref="F25"/>
    </sheetView>
  </sheetViews>
  <sheetFormatPr defaultRowHeight="14.4" x14ac:dyDescent="0.3"/>
  <cols>
    <col min="2" max="2" width="11.5546875" bestFit="1" customWidth="1"/>
    <col min="3" max="3" width="12.88671875" bestFit="1" customWidth="1"/>
    <col min="4" max="4" width="14.109375" bestFit="1" customWidth="1"/>
    <col min="5" max="5" width="9.44140625" bestFit="1" customWidth="1"/>
    <col min="6" max="6" width="15" bestFit="1" customWidth="1"/>
  </cols>
  <sheetData>
    <row r="1" spans="1:9" s="17" customFormat="1" ht="18" x14ac:dyDescent="0.35">
      <c r="A1" s="44" t="s">
        <v>95</v>
      </c>
      <c r="D1" s="44"/>
    </row>
    <row r="2" spans="1:9" s="45" customFormat="1" x14ac:dyDescent="0.3">
      <c r="A2" s="62" t="s">
        <v>69</v>
      </c>
      <c r="B2" s="62"/>
      <c r="F2" s="59" t="s">
        <v>105</v>
      </c>
    </row>
    <row r="3" spans="1:9" s="45" customFormat="1" x14ac:dyDescent="0.3">
      <c r="A3" s="57" t="s">
        <v>96</v>
      </c>
    </row>
    <row r="4" spans="1:9" s="45" customFormat="1" ht="28.8" x14ac:dyDescent="0.3">
      <c r="A4" s="58" t="s">
        <v>97</v>
      </c>
      <c r="B4" s="58" t="s">
        <v>98</v>
      </c>
      <c r="C4" s="58" t="s">
        <v>101</v>
      </c>
      <c r="D4" s="58" t="s">
        <v>100</v>
      </c>
      <c r="E4" s="58" t="s">
        <v>99</v>
      </c>
      <c r="F4" s="58" t="s">
        <v>104</v>
      </c>
      <c r="I4" s="20" t="s">
        <v>110</v>
      </c>
    </row>
    <row r="5" spans="1:9" x14ac:dyDescent="0.3">
      <c r="A5">
        <v>1</v>
      </c>
      <c r="B5">
        <f ca="1">RANDBETWEEN(0,100)</f>
        <v>40</v>
      </c>
      <c r="C5" s="17">
        <f t="shared" ref="C5:D5" ca="1" si="0">RANDBETWEEN(0,100)</f>
        <v>27</v>
      </c>
      <c r="D5" s="17">
        <f t="shared" ca="1" si="0"/>
        <v>96</v>
      </c>
      <c r="E5" s="17">
        <f ca="1">RANDBETWEEN(-25,25)</f>
        <v>-12</v>
      </c>
      <c r="F5" s="17">
        <f ca="1">RANDBETWEEN(-25,25)</f>
        <v>16</v>
      </c>
    </row>
    <row r="6" spans="1:9" x14ac:dyDescent="0.3">
      <c r="A6" s="17">
        <v>2</v>
      </c>
      <c r="B6" s="17">
        <f t="shared" ref="B6:D24" ca="1" si="1">RANDBETWEEN(0,100)</f>
        <v>76</v>
      </c>
      <c r="C6" s="17">
        <f t="shared" ca="1" si="1"/>
        <v>99</v>
      </c>
      <c r="D6" s="17">
        <f t="shared" ca="1" si="1"/>
        <v>99</v>
      </c>
      <c r="E6" s="17">
        <f t="shared" ref="E6:F24" ca="1" si="2">RANDBETWEEN(-25,25)</f>
        <v>-10</v>
      </c>
      <c r="F6" s="17">
        <f t="shared" ca="1" si="2"/>
        <v>-5</v>
      </c>
    </row>
    <row r="7" spans="1:9" x14ac:dyDescent="0.3">
      <c r="A7" s="17">
        <v>3</v>
      </c>
      <c r="B7" s="17">
        <f t="shared" ca="1" si="1"/>
        <v>61</v>
      </c>
      <c r="C7" s="17">
        <f t="shared" ca="1" si="1"/>
        <v>82</v>
      </c>
      <c r="D7" s="17">
        <f t="shared" ca="1" si="1"/>
        <v>72</v>
      </c>
      <c r="E7" s="17">
        <f t="shared" ca="1" si="2"/>
        <v>13</v>
      </c>
      <c r="F7" s="17">
        <f t="shared" ca="1" si="2"/>
        <v>4</v>
      </c>
    </row>
    <row r="8" spans="1:9" x14ac:dyDescent="0.3">
      <c r="A8" s="17">
        <v>4</v>
      </c>
      <c r="B8" s="17">
        <f t="shared" ca="1" si="1"/>
        <v>81</v>
      </c>
      <c r="C8" s="17">
        <f t="shared" ca="1" si="1"/>
        <v>48</v>
      </c>
      <c r="D8" s="17">
        <f t="shared" ca="1" si="1"/>
        <v>27</v>
      </c>
      <c r="E8" s="17">
        <f t="shared" ca="1" si="2"/>
        <v>-6</v>
      </c>
      <c r="F8" s="17">
        <f t="shared" ca="1" si="2"/>
        <v>-11</v>
      </c>
    </row>
    <row r="9" spans="1:9" x14ac:dyDescent="0.3">
      <c r="A9" s="17">
        <v>5</v>
      </c>
      <c r="B9" s="17">
        <f t="shared" ca="1" si="1"/>
        <v>1</v>
      </c>
      <c r="C9" s="17">
        <f t="shared" ca="1" si="1"/>
        <v>56</v>
      </c>
      <c r="D9" s="17">
        <f t="shared" ca="1" si="1"/>
        <v>32</v>
      </c>
      <c r="E9" s="17">
        <f t="shared" ca="1" si="2"/>
        <v>-11</v>
      </c>
      <c r="F9" s="17">
        <f t="shared" ca="1" si="2"/>
        <v>-5</v>
      </c>
    </row>
    <row r="10" spans="1:9" x14ac:dyDescent="0.3">
      <c r="A10" s="17">
        <v>6</v>
      </c>
      <c r="B10" s="17">
        <f t="shared" ca="1" si="1"/>
        <v>48</v>
      </c>
      <c r="C10" s="17">
        <f t="shared" ca="1" si="1"/>
        <v>55</v>
      </c>
      <c r="D10" s="17">
        <f t="shared" ca="1" si="1"/>
        <v>19</v>
      </c>
      <c r="E10" s="17">
        <f t="shared" ca="1" si="2"/>
        <v>7</v>
      </c>
      <c r="F10" s="17">
        <f t="shared" ca="1" si="2"/>
        <v>10</v>
      </c>
    </row>
    <row r="11" spans="1:9" x14ac:dyDescent="0.3">
      <c r="A11" s="17">
        <v>7</v>
      </c>
      <c r="B11" s="17">
        <f t="shared" ca="1" si="1"/>
        <v>25</v>
      </c>
      <c r="C11" s="17">
        <f t="shared" ca="1" si="1"/>
        <v>31</v>
      </c>
      <c r="D11" s="17">
        <f t="shared" ca="1" si="1"/>
        <v>81</v>
      </c>
      <c r="E11" s="17">
        <f t="shared" ca="1" si="2"/>
        <v>2</v>
      </c>
      <c r="F11" s="17">
        <f t="shared" ca="1" si="2"/>
        <v>-12</v>
      </c>
    </row>
    <row r="12" spans="1:9" x14ac:dyDescent="0.3">
      <c r="A12" s="17">
        <v>8</v>
      </c>
      <c r="B12" s="17">
        <f t="shared" ca="1" si="1"/>
        <v>26</v>
      </c>
      <c r="C12" s="17">
        <f t="shared" ca="1" si="1"/>
        <v>74</v>
      </c>
      <c r="D12" s="17">
        <f t="shared" ca="1" si="1"/>
        <v>51</v>
      </c>
      <c r="E12" s="17">
        <f t="shared" ca="1" si="2"/>
        <v>24</v>
      </c>
      <c r="F12" s="17">
        <f t="shared" ca="1" si="2"/>
        <v>4</v>
      </c>
    </row>
    <row r="13" spans="1:9" x14ac:dyDescent="0.3">
      <c r="A13" s="17">
        <v>9</v>
      </c>
      <c r="B13" s="17">
        <f t="shared" ca="1" si="1"/>
        <v>49</v>
      </c>
      <c r="C13" s="17">
        <f t="shared" ca="1" si="1"/>
        <v>45</v>
      </c>
      <c r="D13" s="17">
        <f t="shared" ca="1" si="1"/>
        <v>71</v>
      </c>
      <c r="E13" s="17">
        <f t="shared" ca="1" si="2"/>
        <v>-20</v>
      </c>
      <c r="F13" s="17">
        <f t="shared" ca="1" si="2"/>
        <v>14</v>
      </c>
    </row>
    <row r="14" spans="1:9" x14ac:dyDescent="0.3">
      <c r="A14" s="17">
        <v>10</v>
      </c>
      <c r="B14" s="17">
        <f t="shared" ca="1" si="1"/>
        <v>83</v>
      </c>
      <c r="C14" s="17">
        <f t="shared" ca="1" si="1"/>
        <v>33</v>
      </c>
      <c r="D14" s="17">
        <f t="shared" ca="1" si="1"/>
        <v>99</v>
      </c>
      <c r="E14" s="17">
        <f t="shared" ca="1" si="2"/>
        <v>-24</v>
      </c>
      <c r="F14" s="17">
        <f t="shared" ca="1" si="2"/>
        <v>6</v>
      </c>
    </row>
    <row r="15" spans="1:9" x14ac:dyDescent="0.3">
      <c r="A15" s="17">
        <v>11</v>
      </c>
      <c r="B15" s="17">
        <f t="shared" ca="1" si="1"/>
        <v>52</v>
      </c>
      <c r="C15" s="17">
        <f t="shared" ca="1" si="1"/>
        <v>99</v>
      </c>
      <c r="D15" s="17">
        <f t="shared" ca="1" si="1"/>
        <v>36</v>
      </c>
      <c r="E15" s="17">
        <f t="shared" ca="1" si="2"/>
        <v>15</v>
      </c>
      <c r="F15" s="17">
        <f t="shared" ca="1" si="2"/>
        <v>9</v>
      </c>
    </row>
    <row r="16" spans="1:9" x14ac:dyDescent="0.3">
      <c r="A16" s="17">
        <v>12</v>
      </c>
      <c r="B16" s="17">
        <f t="shared" ca="1" si="1"/>
        <v>30</v>
      </c>
      <c r="C16" s="17">
        <f t="shared" ca="1" si="1"/>
        <v>34</v>
      </c>
      <c r="D16" s="17">
        <f t="shared" ca="1" si="1"/>
        <v>90</v>
      </c>
      <c r="E16" s="17">
        <f t="shared" ca="1" si="2"/>
        <v>-2</v>
      </c>
      <c r="F16" s="17">
        <f t="shared" ca="1" si="2"/>
        <v>20</v>
      </c>
    </row>
    <row r="17" spans="1:6" x14ac:dyDescent="0.3">
      <c r="A17" s="17">
        <v>13</v>
      </c>
      <c r="B17" s="17">
        <f t="shared" ca="1" si="1"/>
        <v>33</v>
      </c>
      <c r="C17" s="17">
        <f t="shared" ca="1" si="1"/>
        <v>73</v>
      </c>
      <c r="D17" s="17">
        <f t="shared" ca="1" si="1"/>
        <v>54</v>
      </c>
      <c r="E17" s="17">
        <f t="shared" ca="1" si="2"/>
        <v>1</v>
      </c>
      <c r="F17" s="17">
        <f t="shared" ca="1" si="2"/>
        <v>9</v>
      </c>
    </row>
    <row r="18" spans="1:6" x14ac:dyDescent="0.3">
      <c r="A18" s="17">
        <v>14</v>
      </c>
      <c r="B18" s="17">
        <f t="shared" ca="1" si="1"/>
        <v>87</v>
      </c>
      <c r="C18" s="17">
        <f t="shared" ca="1" si="1"/>
        <v>31</v>
      </c>
      <c r="D18" s="17">
        <f t="shared" ca="1" si="1"/>
        <v>77</v>
      </c>
      <c r="E18" s="17">
        <f t="shared" ca="1" si="2"/>
        <v>10</v>
      </c>
      <c r="F18" s="17">
        <f t="shared" ca="1" si="2"/>
        <v>-11</v>
      </c>
    </row>
    <row r="19" spans="1:6" x14ac:dyDescent="0.3">
      <c r="A19" s="17">
        <v>15</v>
      </c>
      <c r="B19" s="17">
        <f t="shared" ca="1" si="1"/>
        <v>12</v>
      </c>
      <c r="C19" s="17">
        <f t="shared" ca="1" si="1"/>
        <v>33</v>
      </c>
      <c r="D19" s="17">
        <f t="shared" ca="1" si="1"/>
        <v>50</v>
      </c>
      <c r="E19" s="17">
        <f t="shared" ca="1" si="2"/>
        <v>-10</v>
      </c>
      <c r="F19" s="17">
        <f t="shared" ca="1" si="2"/>
        <v>-6</v>
      </c>
    </row>
    <row r="20" spans="1:6" x14ac:dyDescent="0.3">
      <c r="A20" s="17">
        <v>16</v>
      </c>
      <c r="B20" s="17">
        <f t="shared" ca="1" si="1"/>
        <v>17</v>
      </c>
      <c r="C20" s="17">
        <f t="shared" ca="1" si="1"/>
        <v>64</v>
      </c>
      <c r="D20" s="17">
        <f t="shared" ca="1" si="1"/>
        <v>52</v>
      </c>
      <c r="E20" s="17">
        <f t="shared" ca="1" si="2"/>
        <v>-20</v>
      </c>
      <c r="F20" s="17">
        <f t="shared" ca="1" si="2"/>
        <v>-13</v>
      </c>
    </row>
    <row r="21" spans="1:6" x14ac:dyDescent="0.3">
      <c r="A21" s="17">
        <v>17</v>
      </c>
      <c r="B21" s="17">
        <f t="shared" ca="1" si="1"/>
        <v>70</v>
      </c>
      <c r="C21" s="17">
        <f t="shared" ca="1" si="1"/>
        <v>97</v>
      </c>
      <c r="D21" s="17">
        <f t="shared" ca="1" si="1"/>
        <v>92</v>
      </c>
      <c r="E21" s="17">
        <f t="shared" ca="1" si="2"/>
        <v>12</v>
      </c>
      <c r="F21" s="17">
        <f t="shared" ca="1" si="2"/>
        <v>3</v>
      </c>
    </row>
    <row r="22" spans="1:6" x14ac:dyDescent="0.3">
      <c r="A22" s="17">
        <v>18</v>
      </c>
      <c r="B22" s="17">
        <f t="shared" ca="1" si="1"/>
        <v>15</v>
      </c>
      <c r="C22" s="17">
        <f t="shared" ca="1" si="1"/>
        <v>46</v>
      </c>
      <c r="D22" s="17">
        <f t="shared" ca="1" si="1"/>
        <v>85</v>
      </c>
      <c r="E22" s="17">
        <f t="shared" ca="1" si="2"/>
        <v>10</v>
      </c>
      <c r="F22" s="17">
        <f t="shared" ca="1" si="2"/>
        <v>-24</v>
      </c>
    </row>
    <row r="23" spans="1:6" x14ac:dyDescent="0.3">
      <c r="A23" s="17">
        <v>19</v>
      </c>
      <c r="B23" s="17">
        <f t="shared" ca="1" si="1"/>
        <v>2</v>
      </c>
      <c r="C23" s="17">
        <f t="shared" ca="1" si="1"/>
        <v>51</v>
      </c>
      <c r="D23" s="17">
        <f t="shared" ca="1" si="1"/>
        <v>38</v>
      </c>
      <c r="E23" s="17">
        <f t="shared" ca="1" si="2"/>
        <v>-20</v>
      </c>
      <c r="F23" s="17">
        <f t="shared" ca="1" si="2"/>
        <v>11</v>
      </c>
    </row>
    <row r="24" spans="1:6" x14ac:dyDescent="0.3">
      <c r="A24" s="17">
        <v>20</v>
      </c>
      <c r="B24" s="17">
        <f t="shared" ca="1" si="1"/>
        <v>100</v>
      </c>
      <c r="C24" s="17">
        <f t="shared" ca="1" si="1"/>
        <v>81</v>
      </c>
      <c r="D24" s="17">
        <f t="shared" ca="1" si="1"/>
        <v>6</v>
      </c>
      <c r="E24" s="17">
        <f t="shared" ca="1" si="2"/>
        <v>5</v>
      </c>
      <c r="F24" s="17">
        <f t="shared" ca="1" si="2"/>
        <v>12</v>
      </c>
    </row>
    <row r="25" spans="1:6" x14ac:dyDescent="0.3">
      <c r="E25" t="s">
        <v>102</v>
      </c>
      <c r="F25">
        <f ca="1">MAX(F5:F24)</f>
        <v>20</v>
      </c>
    </row>
    <row r="26" spans="1:6" x14ac:dyDescent="0.3">
      <c r="E26" t="s">
        <v>103</v>
      </c>
      <c r="F26">
        <f ca="1">MIN(F5:F24)</f>
        <v>-24</v>
      </c>
    </row>
  </sheetData>
  <mergeCells count="1">
    <mergeCell ref="A2:B2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zoomScaleNormal="100" workbookViewId="0">
      <selection activeCell="A6" sqref="A6:A7"/>
    </sheetView>
  </sheetViews>
  <sheetFormatPr defaultColWidth="9.109375" defaultRowHeight="14.4" x14ac:dyDescent="0.3"/>
  <cols>
    <col min="1" max="16384" width="9.109375" style="39"/>
  </cols>
  <sheetData>
    <row r="1" spans="1:9" s="45" customFormat="1" ht="18" x14ac:dyDescent="0.35">
      <c r="A1" s="44" t="s">
        <v>106</v>
      </c>
    </row>
    <row r="2" spans="1:9" s="45" customFormat="1" ht="15.6" x14ac:dyDescent="0.3">
      <c r="A2" s="51" t="s">
        <v>69</v>
      </c>
      <c r="B2" s="51"/>
      <c r="I2" s="14" t="s">
        <v>73</v>
      </c>
    </row>
    <row r="3" spans="1:9" s="13" customFormat="1" ht="15.6" x14ac:dyDescent="0.3">
      <c r="A3" s="14" t="s">
        <v>70</v>
      </c>
      <c r="I3" s="14" t="s">
        <v>72</v>
      </c>
    </row>
    <row r="4" spans="1:9" s="13" customFormat="1" ht="15.6" x14ac:dyDescent="0.3">
      <c r="A4" s="14" t="s">
        <v>71</v>
      </c>
      <c r="I4" s="20" t="s">
        <v>59</v>
      </c>
    </row>
    <row r="5" spans="1:9" x14ac:dyDescent="0.3">
      <c r="A5" s="46" t="s">
        <v>1</v>
      </c>
      <c r="B5" s="46" t="s">
        <v>2</v>
      </c>
      <c r="C5" s="46" t="s">
        <v>3</v>
      </c>
      <c r="D5" s="46" t="s">
        <v>56</v>
      </c>
      <c r="E5" s="46" t="s">
        <v>55</v>
      </c>
      <c r="F5" s="46" t="s">
        <v>57</v>
      </c>
      <c r="G5" s="46" t="s">
        <v>58</v>
      </c>
    </row>
    <row r="6" spans="1:9" x14ac:dyDescent="0.3">
      <c r="A6" s="39">
        <v>3</v>
      </c>
      <c r="B6" s="39">
        <v>4</v>
      </c>
      <c r="C6" s="39">
        <v>6</v>
      </c>
    </row>
    <row r="7" spans="1:9" x14ac:dyDescent="0.3">
      <c r="A7" s="39">
        <v>5</v>
      </c>
      <c r="B7" s="39">
        <v>7</v>
      </c>
      <c r="C7" s="39">
        <v>18</v>
      </c>
    </row>
    <row r="8" spans="1:9" x14ac:dyDescent="0.3"/>
    <row r="25" spans="1:3" x14ac:dyDescent="0.3">
      <c r="A25" s="39">
        <v>41</v>
      </c>
      <c r="B25" s="39">
        <v>61</v>
      </c>
      <c r="C25" s="39">
        <v>234</v>
      </c>
    </row>
    <row r="27" spans="1:3" x14ac:dyDescent="0.3">
      <c r="A27" s="47" t="s">
        <v>4</v>
      </c>
      <c r="B27" s="38">
        <v>15</v>
      </c>
    </row>
    <row r="28" spans="1:3" x14ac:dyDescent="0.3">
      <c r="A28" s="48" t="s">
        <v>50</v>
      </c>
      <c r="B28" s="49">
        <v>15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5"/>
  <sheetViews>
    <sheetView zoomScale="120" zoomScaleNormal="120" workbookViewId="0">
      <selection activeCell="C3" sqref="C3:C22"/>
    </sheetView>
  </sheetViews>
  <sheetFormatPr defaultColWidth="9.109375" defaultRowHeight="14.4" x14ac:dyDescent="0.3"/>
  <cols>
    <col min="1" max="16384" width="9.109375" style="17"/>
  </cols>
  <sheetData>
    <row r="1" spans="1:9" s="13" customFormat="1" ht="15.6" x14ac:dyDescent="0.3">
      <c r="A1" s="14" t="s">
        <v>54</v>
      </c>
      <c r="I1" s="20" t="s">
        <v>59</v>
      </c>
    </row>
    <row r="2" spans="1:9" x14ac:dyDescent="0.3">
      <c r="A2" s="3" t="s">
        <v>1</v>
      </c>
      <c r="B2" s="3" t="s">
        <v>2</v>
      </c>
      <c r="C2" s="3" t="s">
        <v>3</v>
      </c>
      <c r="D2" s="3" t="s">
        <v>56</v>
      </c>
      <c r="E2" s="3" t="s">
        <v>55</v>
      </c>
      <c r="F2" s="3" t="s">
        <v>57</v>
      </c>
      <c r="G2" s="3" t="s">
        <v>58</v>
      </c>
    </row>
    <row r="3" spans="1:9" x14ac:dyDescent="0.3">
      <c r="A3" s="17">
        <v>3</v>
      </c>
      <c r="B3" s="17">
        <v>4</v>
      </c>
      <c r="C3" s="17">
        <v>6</v>
      </c>
      <c r="D3" s="17">
        <f>A3+B3</f>
        <v>7</v>
      </c>
      <c r="E3" s="17">
        <f>C3/(B3-A3)</f>
        <v>6</v>
      </c>
      <c r="F3" s="17">
        <f>(D3-E3)*$B$24</f>
        <v>15</v>
      </c>
      <c r="G3" s="17">
        <f t="shared" ref="G3:G22" si="0">F3/rex</f>
        <v>1</v>
      </c>
    </row>
    <row r="4" spans="1:9" x14ac:dyDescent="0.3">
      <c r="A4" s="17">
        <v>5</v>
      </c>
      <c r="B4" s="17">
        <v>7</v>
      </c>
      <c r="C4" s="17">
        <v>18</v>
      </c>
      <c r="D4" s="17">
        <f t="shared" ref="D4:D22" si="1">A4+B4</f>
        <v>12</v>
      </c>
      <c r="E4" s="17">
        <f t="shared" ref="E4:E22" si="2">C4/(B4-A4)</f>
        <v>9</v>
      </c>
      <c r="F4" s="17">
        <f t="shared" ref="F4:F22" si="3">(D4-E4)*$B$24</f>
        <v>45</v>
      </c>
      <c r="G4" s="17">
        <f t="shared" si="0"/>
        <v>3</v>
      </c>
    </row>
    <row r="5" spans="1:9" x14ac:dyDescent="0.3">
      <c r="A5" s="17">
        <v>7</v>
      </c>
      <c r="B5" s="17">
        <v>10</v>
      </c>
      <c r="C5" s="17">
        <v>30</v>
      </c>
      <c r="D5" s="17">
        <f t="shared" si="1"/>
        <v>17</v>
      </c>
      <c r="E5" s="17">
        <f t="shared" si="2"/>
        <v>10</v>
      </c>
      <c r="F5" s="17">
        <f t="shared" si="3"/>
        <v>105</v>
      </c>
      <c r="G5" s="17">
        <f t="shared" si="0"/>
        <v>7</v>
      </c>
    </row>
    <row r="6" spans="1:9" x14ac:dyDescent="0.3">
      <c r="A6" s="17">
        <v>9</v>
      </c>
      <c r="B6" s="17">
        <v>13</v>
      </c>
      <c r="C6" s="17">
        <v>42</v>
      </c>
      <c r="D6" s="17">
        <f t="shared" si="1"/>
        <v>22</v>
      </c>
      <c r="E6" s="17">
        <f t="shared" si="2"/>
        <v>10.5</v>
      </c>
      <c r="F6" s="17">
        <f t="shared" si="3"/>
        <v>172.5</v>
      </c>
      <c r="G6" s="17">
        <f t="shared" si="0"/>
        <v>11.5</v>
      </c>
    </row>
    <row r="7" spans="1:9" x14ac:dyDescent="0.3">
      <c r="A7" s="17">
        <v>11</v>
      </c>
      <c r="B7" s="17">
        <v>16</v>
      </c>
      <c r="C7" s="17">
        <v>54</v>
      </c>
      <c r="D7" s="17">
        <f t="shared" si="1"/>
        <v>27</v>
      </c>
      <c r="E7" s="17">
        <f t="shared" si="2"/>
        <v>10.8</v>
      </c>
      <c r="F7" s="17">
        <f t="shared" si="3"/>
        <v>243</v>
      </c>
      <c r="G7" s="17">
        <f t="shared" si="0"/>
        <v>16.2</v>
      </c>
    </row>
    <row r="8" spans="1:9" x14ac:dyDescent="0.3">
      <c r="A8" s="17">
        <v>13</v>
      </c>
      <c r="B8" s="17">
        <v>19</v>
      </c>
      <c r="C8" s="17">
        <v>66</v>
      </c>
      <c r="D8" s="17">
        <f t="shared" si="1"/>
        <v>32</v>
      </c>
      <c r="E8" s="17">
        <f t="shared" si="2"/>
        <v>11</v>
      </c>
      <c r="F8" s="17">
        <f t="shared" si="3"/>
        <v>315</v>
      </c>
      <c r="G8" s="17">
        <f t="shared" si="0"/>
        <v>21</v>
      </c>
    </row>
    <row r="9" spans="1:9" x14ac:dyDescent="0.3">
      <c r="A9" s="17">
        <v>15</v>
      </c>
      <c r="B9" s="17">
        <v>22</v>
      </c>
      <c r="C9" s="17">
        <v>78</v>
      </c>
      <c r="D9" s="17">
        <f t="shared" si="1"/>
        <v>37</v>
      </c>
      <c r="E9" s="17">
        <f t="shared" si="2"/>
        <v>11.142857142857142</v>
      </c>
      <c r="F9" s="17">
        <f t="shared" si="3"/>
        <v>387.85714285714289</v>
      </c>
      <c r="G9" s="17">
        <f t="shared" si="0"/>
        <v>25.857142857142858</v>
      </c>
    </row>
    <row r="10" spans="1:9" x14ac:dyDescent="0.3">
      <c r="A10" s="17">
        <v>17</v>
      </c>
      <c r="B10" s="17">
        <v>25</v>
      </c>
      <c r="C10" s="17">
        <v>90</v>
      </c>
      <c r="D10" s="17">
        <f t="shared" si="1"/>
        <v>42</v>
      </c>
      <c r="E10" s="17">
        <f t="shared" si="2"/>
        <v>11.25</v>
      </c>
      <c r="F10" s="17">
        <f t="shared" si="3"/>
        <v>461.25</v>
      </c>
      <c r="G10" s="17">
        <f t="shared" si="0"/>
        <v>30.75</v>
      </c>
    </row>
    <row r="11" spans="1:9" x14ac:dyDescent="0.3">
      <c r="A11" s="17">
        <v>19</v>
      </c>
      <c r="B11" s="17">
        <v>28</v>
      </c>
      <c r="C11" s="17">
        <v>102</v>
      </c>
      <c r="D11" s="17">
        <f t="shared" si="1"/>
        <v>47</v>
      </c>
      <c r="E11" s="17">
        <f t="shared" si="2"/>
        <v>11.333333333333334</v>
      </c>
      <c r="F11" s="17">
        <f t="shared" si="3"/>
        <v>535</v>
      </c>
      <c r="G11" s="17">
        <f t="shared" si="0"/>
        <v>35.666666666666664</v>
      </c>
    </row>
    <row r="12" spans="1:9" x14ac:dyDescent="0.3">
      <c r="A12" s="17">
        <v>21</v>
      </c>
      <c r="B12" s="17">
        <v>31</v>
      </c>
      <c r="C12" s="17">
        <v>114</v>
      </c>
      <c r="D12" s="17">
        <f t="shared" si="1"/>
        <v>52</v>
      </c>
      <c r="E12" s="17">
        <f t="shared" si="2"/>
        <v>11.4</v>
      </c>
      <c r="F12" s="17">
        <f t="shared" si="3"/>
        <v>609</v>
      </c>
      <c r="G12" s="17">
        <f t="shared" si="0"/>
        <v>40.6</v>
      </c>
    </row>
    <row r="13" spans="1:9" x14ac:dyDescent="0.3">
      <c r="A13" s="17">
        <v>23</v>
      </c>
      <c r="B13" s="17">
        <v>34</v>
      </c>
      <c r="C13" s="17">
        <v>126</v>
      </c>
      <c r="D13" s="17">
        <f t="shared" si="1"/>
        <v>57</v>
      </c>
      <c r="E13" s="17">
        <f t="shared" si="2"/>
        <v>11.454545454545455</v>
      </c>
      <c r="F13" s="17">
        <f t="shared" si="3"/>
        <v>683.18181818181824</v>
      </c>
      <c r="G13" s="17">
        <f t="shared" si="0"/>
        <v>45.545454545454547</v>
      </c>
    </row>
    <row r="14" spans="1:9" x14ac:dyDescent="0.3">
      <c r="A14" s="17">
        <v>25</v>
      </c>
      <c r="B14" s="17">
        <v>37</v>
      </c>
      <c r="C14" s="17">
        <v>138</v>
      </c>
      <c r="D14" s="17">
        <f t="shared" si="1"/>
        <v>62</v>
      </c>
      <c r="E14" s="17">
        <f t="shared" si="2"/>
        <v>11.5</v>
      </c>
      <c r="F14" s="17">
        <f t="shared" si="3"/>
        <v>757.5</v>
      </c>
      <c r="G14" s="17">
        <f t="shared" si="0"/>
        <v>50.5</v>
      </c>
    </row>
    <row r="15" spans="1:9" x14ac:dyDescent="0.3">
      <c r="A15" s="17">
        <v>27</v>
      </c>
      <c r="B15" s="17">
        <v>40</v>
      </c>
      <c r="C15" s="17">
        <v>150</v>
      </c>
      <c r="D15" s="17">
        <f t="shared" si="1"/>
        <v>67</v>
      </c>
      <c r="E15" s="17">
        <f t="shared" si="2"/>
        <v>11.538461538461538</v>
      </c>
      <c r="F15" s="17">
        <f t="shared" si="3"/>
        <v>831.92307692307691</v>
      </c>
      <c r="G15" s="17">
        <f t="shared" si="0"/>
        <v>55.46153846153846</v>
      </c>
    </row>
    <row r="16" spans="1:9" x14ac:dyDescent="0.3">
      <c r="A16" s="17">
        <v>29</v>
      </c>
      <c r="B16" s="17">
        <v>43</v>
      </c>
      <c r="C16" s="17">
        <v>162</v>
      </c>
      <c r="D16" s="17">
        <f t="shared" si="1"/>
        <v>72</v>
      </c>
      <c r="E16" s="17">
        <f t="shared" si="2"/>
        <v>11.571428571428571</v>
      </c>
      <c r="F16" s="17">
        <f t="shared" si="3"/>
        <v>906.42857142857144</v>
      </c>
      <c r="G16" s="17">
        <f t="shared" si="0"/>
        <v>60.428571428571431</v>
      </c>
    </row>
    <row r="17" spans="1:7" x14ac:dyDescent="0.3">
      <c r="A17" s="17">
        <v>31</v>
      </c>
      <c r="B17" s="17">
        <v>46</v>
      </c>
      <c r="C17" s="17">
        <v>174</v>
      </c>
      <c r="D17" s="17">
        <f t="shared" si="1"/>
        <v>77</v>
      </c>
      <c r="E17" s="17">
        <f t="shared" si="2"/>
        <v>11.6</v>
      </c>
      <c r="F17" s="17">
        <f t="shared" si="3"/>
        <v>981.00000000000011</v>
      </c>
      <c r="G17" s="17">
        <f t="shared" si="0"/>
        <v>65.400000000000006</v>
      </c>
    </row>
    <row r="18" spans="1:7" x14ac:dyDescent="0.3">
      <c r="A18" s="17">
        <v>33</v>
      </c>
      <c r="B18" s="17">
        <v>49</v>
      </c>
      <c r="C18" s="17">
        <v>186</v>
      </c>
      <c r="D18" s="17">
        <f t="shared" si="1"/>
        <v>82</v>
      </c>
      <c r="E18" s="17">
        <f t="shared" si="2"/>
        <v>11.625</v>
      </c>
      <c r="F18" s="17">
        <f t="shared" si="3"/>
        <v>1055.625</v>
      </c>
      <c r="G18" s="17">
        <f t="shared" si="0"/>
        <v>70.375</v>
      </c>
    </row>
    <row r="19" spans="1:7" x14ac:dyDescent="0.3">
      <c r="A19" s="17">
        <v>35</v>
      </c>
      <c r="B19" s="17">
        <v>52</v>
      </c>
      <c r="C19" s="17">
        <v>198</v>
      </c>
      <c r="D19" s="17">
        <f t="shared" si="1"/>
        <v>87</v>
      </c>
      <c r="E19" s="17">
        <f t="shared" si="2"/>
        <v>11.647058823529411</v>
      </c>
      <c r="F19" s="17">
        <f t="shared" si="3"/>
        <v>1130.294117647059</v>
      </c>
      <c r="G19" s="17">
        <f t="shared" si="0"/>
        <v>75.352941176470594</v>
      </c>
    </row>
    <row r="20" spans="1:7" x14ac:dyDescent="0.3">
      <c r="A20" s="17">
        <v>37</v>
      </c>
      <c r="B20" s="17">
        <v>55</v>
      </c>
      <c r="C20" s="17">
        <v>210</v>
      </c>
      <c r="D20" s="17">
        <f t="shared" si="1"/>
        <v>92</v>
      </c>
      <c r="E20" s="17">
        <f t="shared" si="2"/>
        <v>11.666666666666666</v>
      </c>
      <c r="F20" s="17">
        <f t="shared" si="3"/>
        <v>1205</v>
      </c>
      <c r="G20" s="17">
        <f t="shared" si="0"/>
        <v>80.333333333333329</v>
      </c>
    </row>
    <row r="21" spans="1:7" x14ac:dyDescent="0.3">
      <c r="A21" s="17">
        <v>39</v>
      </c>
      <c r="B21" s="17">
        <v>58</v>
      </c>
      <c r="C21" s="17">
        <v>222</v>
      </c>
      <c r="D21" s="17">
        <f t="shared" si="1"/>
        <v>97</v>
      </c>
      <c r="E21" s="17">
        <f t="shared" si="2"/>
        <v>11.684210526315789</v>
      </c>
      <c r="F21" s="17">
        <f t="shared" si="3"/>
        <v>1279.7368421052631</v>
      </c>
      <c r="G21" s="17">
        <f t="shared" si="0"/>
        <v>85.315789473684205</v>
      </c>
    </row>
    <row r="22" spans="1:7" x14ac:dyDescent="0.3">
      <c r="A22" s="17">
        <v>41</v>
      </c>
      <c r="B22" s="17">
        <v>61</v>
      </c>
      <c r="C22" s="17">
        <v>234</v>
      </c>
      <c r="D22" s="17">
        <f t="shared" si="1"/>
        <v>102</v>
      </c>
      <c r="E22" s="17">
        <f t="shared" si="2"/>
        <v>11.7</v>
      </c>
      <c r="F22" s="17">
        <f t="shared" si="3"/>
        <v>1354.5</v>
      </c>
      <c r="G22" s="17">
        <f t="shared" si="0"/>
        <v>90.3</v>
      </c>
    </row>
    <row r="24" spans="1:7" x14ac:dyDescent="0.3">
      <c r="A24" s="2" t="s">
        <v>4</v>
      </c>
      <c r="B24" s="1">
        <v>15</v>
      </c>
    </row>
    <row r="25" spans="1:7" x14ac:dyDescent="0.3">
      <c r="A25" s="9" t="s">
        <v>50</v>
      </c>
      <c r="B25" s="10">
        <v>15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1"/>
  <sheetViews>
    <sheetView zoomScaleNormal="100" workbookViewId="0">
      <selection activeCell="A2" sqref="A2:B2"/>
    </sheetView>
  </sheetViews>
  <sheetFormatPr defaultRowHeight="14.4" x14ac:dyDescent="0.3"/>
  <cols>
    <col min="1" max="1" width="11.5546875" customWidth="1"/>
    <col min="5" max="5" width="12" bestFit="1" customWidth="1"/>
    <col min="8" max="8" width="11.5546875" customWidth="1"/>
    <col min="12" max="12" width="11.88671875" customWidth="1"/>
  </cols>
  <sheetData>
    <row r="1" spans="1:9" s="37" customFormat="1" ht="18" x14ac:dyDescent="0.35">
      <c r="A1" s="44" t="s">
        <v>107</v>
      </c>
      <c r="B1" s="45"/>
      <c r="C1" s="45"/>
      <c r="D1" s="45"/>
      <c r="E1" s="45"/>
      <c r="F1" s="45"/>
    </row>
    <row r="2" spans="1:9" s="37" customFormat="1" ht="15.6" x14ac:dyDescent="0.3">
      <c r="A2" s="63" t="s">
        <v>69</v>
      </c>
      <c r="B2" s="63"/>
      <c r="C2" s="45"/>
      <c r="D2" s="45"/>
      <c r="E2" s="45"/>
      <c r="F2" s="45"/>
      <c r="I2" s="14" t="s">
        <v>76</v>
      </c>
    </row>
    <row r="3" spans="1:9" s="13" customFormat="1" ht="15.6" x14ac:dyDescent="0.3">
      <c r="A3" s="14" t="s">
        <v>74</v>
      </c>
      <c r="I3" s="54" t="s">
        <v>77</v>
      </c>
    </row>
    <row r="4" spans="1:9" s="13" customFormat="1" ht="15.6" x14ac:dyDescent="0.3">
      <c r="A4" s="54" t="s">
        <v>75</v>
      </c>
      <c r="I4" s="20" t="s">
        <v>59</v>
      </c>
    </row>
    <row r="5" spans="1:9" x14ac:dyDescent="0.3">
      <c r="A5" s="39"/>
      <c r="B5" s="40" t="s">
        <v>6</v>
      </c>
      <c r="C5" s="40" t="s">
        <v>7</v>
      </c>
      <c r="D5" s="40" t="s">
        <v>8</v>
      </c>
      <c r="E5" s="41" t="s">
        <v>52</v>
      </c>
      <c r="F5" s="40" t="s">
        <v>51</v>
      </c>
    </row>
    <row r="6" spans="1:9" x14ac:dyDescent="0.3">
      <c r="A6" s="42">
        <v>1</v>
      </c>
      <c r="B6" s="43">
        <v>2</v>
      </c>
      <c r="C6" s="43">
        <v>4</v>
      </c>
      <c r="D6" s="43">
        <v>6</v>
      </c>
      <c r="E6" s="39"/>
      <c r="F6" s="39"/>
    </row>
    <row r="7" spans="1:9" x14ac:dyDescent="0.3">
      <c r="A7" s="42">
        <v>2</v>
      </c>
      <c r="B7" s="39"/>
      <c r="C7" s="39"/>
      <c r="D7" s="39"/>
      <c r="E7" s="53"/>
      <c r="F7" s="39"/>
    </row>
    <row r="8" spans="1:9" x14ac:dyDescent="0.3">
      <c r="A8" s="42">
        <v>3</v>
      </c>
      <c r="B8" s="39"/>
      <c r="C8" s="39"/>
      <c r="D8" s="39"/>
      <c r="E8" s="53"/>
      <c r="F8" s="39"/>
    </row>
    <row r="9" spans="1:9" x14ac:dyDescent="0.3">
      <c r="A9" s="42">
        <v>4</v>
      </c>
      <c r="B9" s="39"/>
      <c r="C9" s="39"/>
      <c r="D9" s="39"/>
      <c r="E9" s="53"/>
      <c r="F9" s="39"/>
    </row>
    <row r="10" spans="1:9" x14ac:dyDescent="0.3">
      <c r="A10" s="42">
        <v>5</v>
      </c>
      <c r="B10" s="39"/>
      <c r="C10" s="39"/>
      <c r="D10" s="39"/>
      <c r="E10" s="53"/>
      <c r="F10" s="39"/>
    </row>
    <row r="11" spans="1:9" x14ac:dyDescent="0.3">
      <c r="A11" s="42">
        <v>6</v>
      </c>
      <c r="B11" s="39"/>
      <c r="C11" s="39"/>
      <c r="D11" s="39"/>
      <c r="E11" s="53"/>
      <c r="F11" s="39"/>
    </row>
    <row r="12" spans="1:9" x14ac:dyDescent="0.3">
      <c r="A12" s="42">
        <v>7</v>
      </c>
      <c r="B12" s="39"/>
      <c r="C12" s="39"/>
      <c r="D12" s="39"/>
      <c r="E12" s="53"/>
      <c r="F12" s="39"/>
    </row>
    <row r="13" spans="1:9" x14ac:dyDescent="0.3">
      <c r="A13" s="42">
        <v>8</v>
      </c>
      <c r="B13" s="39"/>
      <c r="C13" s="39"/>
      <c r="D13" s="39"/>
      <c r="E13" s="53"/>
      <c r="F13" s="39"/>
    </row>
    <row r="14" spans="1:9" x14ac:dyDescent="0.3">
      <c r="A14" s="42">
        <v>9</v>
      </c>
      <c r="B14" s="39"/>
      <c r="C14" s="39"/>
      <c r="D14" s="39"/>
      <c r="E14" s="53"/>
      <c r="F14" s="39"/>
    </row>
    <row r="15" spans="1:9" x14ac:dyDescent="0.3">
      <c r="A15" s="42">
        <v>10</v>
      </c>
      <c r="B15" s="39"/>
      <c r="C15" s="39"/>
      <c r="D15" s="39"/>
      <c r="E15" s="53"/>
      <c r="F15" s="39"/>
    </row>
    <row r="16" spans="1:9" x14ac:dyDescent="0.3">
      <c r="A16" s="42">
        <v>11</v>
      </c>
      <c r="B16" s="39"/>
      <c r="C16" s="39"/>
      <c r="D16" s="39"/>
      <c r="E16" s="53"/>
      <c r="F16" s="39"/>
    </row>
    <row r="17" spans="1:6" x14ac:dyDescent="0.3">
      <c r="A17" s="42">
        <v>12</v>
      </c>
      <c r="B17" s="39"/>
      <c r="C17" s="39"/>
      <c r="D17" s="39"/>
      <c r="E17" s="53"/>
      <c r="F17" s="39"/>
    </row>
    <row r="18" spans="1:6" x14ac:dyDescent="0.3">
      <c r="A18" s="42">
        <v>13</v>
      </c>
      <c r="B18" s="39"/>
      <c r="C18" s="39"/>
      <c r="D18" s="39"/>
      <c r="E18" s="53"/>
      <c r="F18" s="39"/>
    </row>
    <row r="19" spans="1:6" x14ac:dyDescent="0.3">
      <c r="A19" s="42">
        <v>14</v>
      </c>
      <c r="B19" s="39"/>
      <c r="C19" s="39"/>
      <c r="D19" s="39"/>
      <c r="E19" s="53"/>
      <c r="F19" s="39"/>
    </row>
    <row r="20" spans="1:6" x14ac:dyDescent="0.3">
      <c r="A20" s="42">
        <v>15</v>
      </c>
      <c r="B20" s="39"/>
      <c r="C20" s="39"/>
      <c r="D20" s="39"/>
      <c r="E20" s="53"/>
      <c r="F20" s="39"/>
    </row>
    <row r="21" spans="1:6" x14ac:dyDescent="0.3">
      <c r="A21" s="42">
        <v>16</v>
      </c>
      <c r="B21" s="39"/>
      <c r="C21" s="39"/>
      <c r="D21" s="39"/>
      <c r="E21" s="53"/>
      <c r="F21" s="39"/>
    </row>
    <row r="22" spans="1:6" x14ac:dyDescent="0.3">
      <c r="A22" s="42">
        <v>17</v>
      </c>
      <c r="B22" s="39"/>
      <c r="C22" s="39"/>
      <c r="D22" s="39"/>
      <c r="E22" s="53"/>
      <c r="F22" s="39"/>
    </row>
    <row r="23" spans="1:6" x14ac:dyDescent="0.3">
      <c r="A23" s="42">
        <v>18</v>
      </c>
      <c r="B23" s="39"/>
      <c r="C23" s="39"/>
      <c r="D23" s="39"/>
      <c r="E23" s="53"/>
      <c r="F23" s="39"/>
    </row>
    <row r="24" spans="1:6" x14ac:dyDescent="0.3">
      <c r="A24" s="42">
        <v>19</v>
      </c>
      <c r="B24" s="39"/>
      <c r="C24" s="39"/>
      <c r="D24" s="39"/>
      <c r="E24" s="53"/>
      <c r="F24" s="39"/>
    </row>
    <row r="25" spans="1:6" x14ac:dyDescent="0.3">
      <c r="A25" s="42">
        <v>20</v>
      </c>
      <c r="B25" s="39"/>
      <c r="C25" s="39"/>
      <c r="D25" s="39"/>
      <c r="E25" s="53"/>
      <c r="F25" s="39"/>
    </row>
    <row r="26" spans="1:6" x14ac:dyDescent="0.3">
      <c r="B26" s="52"/>
      <c r="C26" s="52"/>
      <c r="D26" s="52"/>
    </row>
    <row r="27" spans="1:6" x14ac:dyDescent="0.3">
      <c r="A27" t="s">
        <v>45</v>
      </c>
      <c r="C27" s="17"/>
      <c r="D27" s="17"/>
      <c r="E27" s="17"/>
      <c r="F27" s="17"/>
    </row>
    <row r="28" spans="1:6" x14ac:dyDescent="0.3">
      <c r="A28" t="s">
        <v>46</v>
      </c>
      <c r="C28" s="17"/>
      <c r="D28" s="17"/>
      <c r="E28" s="17"/>
      <c r="F28" s="17"/>
    </row>
    <row r="29" spans="1:6" x14ac:dyDescent="0.3">
      <c r="A29" t="s">
        <v>67</v>
      </c>
      <c r="C29" s="17"/>
      <c r="D29" s="17"/>
      <c r="E29" s="17"/>
      <c r="F29" s="17"/>
    </row>
    <row r="30" spans="1:6" x14ac:dyDescent="0.3">
      <c r="A30" t="s">
        <v>48</v>
      </c>
      <c r="C30" s="17"/>
      <c r="D30" s="17"/>
      <c r="E30" s="17"/>
      <c r="F30" s="17"/>
    </row>
    <row r="31" spans="1:6" x14ac:dyDescent="0.3">
      <c r="A31" t="s">
        <v>49</v>
      </c>
      <c r="C31" s="17"/>
      <c r="D31" s="17"/>
      <c r="E31" s="17"/>
      <c r="F31" s="17"/>
    </row>
  </sheetData>
  <mergeCells count="1">
    <mergeCell ref="A2:B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8"/>
  <sheetViews>
    <sheetView zoomScale="120" zoomScaleNormal="120" workbookViewId="0">
      <selection activeCell="A2" sqref="A2:F28"/>
    </sheetView>
  </sheetViews>
  <sheetFormatPr defaultColWidth="9.109375" defaultRowHeight="14.4" x14ac:dyDescent="0.3"/>
  <cols>
    <col min="1" max="1" width="12.5546875" style="17" customWidth="1"/>
    <col min="2" max="4" width="9.109375" style="17"/>
    <col min="5" max="5" width="12" style="17" bestFit="1" customWidth="1"/>
    <col min="6" max="7" width="9.109375" style="17"/>
    <col min="8" max="8" width="12.5546875" style="17" customWidth="1"/>
    <col min="9" max="11" width="9.109375" style="17"/>
    <col min="12" max="12" width="11.88671875" style="17" customWidth="1"/>
    <col min="13" max="16384" width="9.109375" style="17"/>
  </cols>
  <sheetData>
    <row r="1" spans="1:8" ht="15.6" x14ac:dyDescent="0.3">
      <c r="A1" s="15" t="s">
        <v>5</v>
      </c>
      <c r="B1" s="1"/>
      <c r="C1" s="1"/>
      <c r="D1" s="1"/>
      <c r="E1" s="1"/>
      <c r="F1" s="1"/>
      <c r="H1" s="20" t="s">
        <v>59</v>
      </c>
    </row>
    <row r="2" spans="1:8" x14ac:dyDescent="0.3">
      <c r="B2" s="4" t="s">
        <v>6</v>
      </c>
      <c r="C2" s="4" t="s">
        <v>7</v>
      </c>
      <c r="D2" s="4" t="s">
        <v>8</v>
      </c>
      <c r="E2" s="4" t="s">
        <v>52</v>
      </c>
      <c r="F2" s="11" t="s">
        <v>51</v>
      </c>
    </row>
    <row r="3" spans="1:8" x14ac:dyDescent="0.3">
      <c r="A3" s="5">
        <v>1</v>
      </c>
      <c r="B3" s="17">
        <v>2</v>
      </c>
      <c r="C3" s="17">
        <v>4</v>
      </c>
      <c r="D3" s="17">
        <v>6</v>
      </c>
      <c r="E3" s="17">
        <f>B3+C3+D3+Absolut!A6-Absolut!$B$27</f>
        <v>0</v>
      </c>
      <c r="F3" s="17" t="e">
        <f t="shared" ref="F3:F22" si="0">E3-_xlfn.SINGLE(rex)</f>
        <v>#REF!</v>
      </c>
    </row>
    <row r="4" spans="1:8" x14ac:dyDescent="0.3">
      <c r="A4" s="5">
        <v>2</v>
      </c>
      <c r="B4" s="17">
        <f>$A4*B$3</f>
        <v>4</v>
      </c>
      <c r="C4" s="17">
        <f t="shared" ref="C4:D19" si="1">$A4*C$3</f>
        <v>8</v>
      </c>
      <c r="D4" s="17">
        <f t="shared" si="1"/>
        <v>12</v>
      </c>
      <c r="E4" s="17">
        <f>B4+C4+D4+Absolut!A7-Absolut!$B$27</f>
        <v>14</v>
      </c>
      <c r="F4" s="17" t="e">
        <f t="shared" si="0"/>
        <v>#REF!</v>
      </c>
    </row>
    <row r="5" spans="1:8" x14ac:dyDescent="0.3">
      <c r="A5" s="5">
        <v>3</v>
      </c>
      <c r="B5" s="17">
        <f t="shared" ref="B5:D22" si="2">$A5*B$3</f>
        <v>6</v>
      </c>
      <c r="C5" s="17">
        <f t="shared" si="1"/>
        <v>12</v>
      </c>
      <c r="D5" s="17">
        <f t="shared" si="1"/>
        <v>18</v>
      </c>
      <c r="E5" s="17">
        <f>B5+C5+D5+Absolut!A8-Absolut!$B$27</f>
        <v>21</v>
      </c>
      <c r="F5" s="17" t="e">
        <f t="shared" si="0"/>
        <v>#REF!</v>
      </c>
    </row>
    <row r="6" spans="1:8" x14ac:dyDescent="0.3">
      <c r="A6" s="5">
        <v>4</v>
      </c>
      <c r="B6" s="17">
        <f t="shared" si="2"/>
        <v>8</v>
      </c>
      <c r="C6" s="17">
        <f t="shared" si="1"/>
        <v>16</v>
      </c>
      <c r="D6" s="17">
        <f t="shared" si="1"/>
        <v>24</v>
      </c>
      <c r="E6" s="17">
        <f>B6+C6+D6+Absolut!A9-Absolut!$B$27</f>
        <v>33</v>
      </c>
      <c r="F6" s="17" t="e">
        <f t="shared" si="0"/>
        <v>#REF!</v>
      </c>
    </row>
    <row r="7" spans="1:8" x14ac:dyDescent="0.3">
      <c r="A7" s="5">
        <v>5</v>
      </c>
      <c r="B7" s="17">
        <f t="shared" si="2"/>
        <v>10</v>
      </c>
      <c r="C7" s="17">
        <f t="shared" si="1"/>
        <v>20</v>
      </c>
      <c r="D7" s="17">
        <f t="shared" si="1"/>
        <v>30</v>
      </c>
      <c r="E7" s="17">
        <f>B7+C7+D7+Absolut!A10-Absolut!$B$27</f>
        <v>45</v>
      </c>
      <c r="F7" s="17" t="e">
        <f t="shared" si="0"/>
        <v>#REF!</v>
      </c>
    </row>
    <row r="8" spans="1:8" x14ac:dyDescent="0.3">
      <c r="A8" s="5">
        <v>6</v>
      </c>
      <c r="B8" s="17">
        <f t="shared" si="2"/>
        <v>12</v>
      </c>
      <c r="C8" s="17">
        <f t="shared" si="1"/>
        <v>24</v>
      </c>
      <c r="D8" s="17">
        <f t="shared" si="1"/>
        <v>36</v>
      </c>
      <c r="E8" s="17">
        <f>B8+C8+D8+Absolut!A11-Absolut!$B$27</f>
        <v>57</v>
      </c>
      <c r="F8" s="17" t="e">
        <f t="shared" si="0"/>
        <v>#REF!</v>
      </c>
    </row>
    <row r="9" spans="1:8" x14ac:dyDescent="0.3">
      <c r="A9" s="5">
        <v>7</v>
      </c>
      <c r="B9" s="17">
        <f t="shared" si="2"/>
        <v>14</v>
      </c>
      <c r="C9" s="17">
        <f t="shared" si="1"/>
        <v>28</v>
      </c>
      <c r="D9" s="17">
        <f t="shared" si="1"/>
        <v>42</v>
      </c>
      <c r="E9" s="17">
        <f>B9+C9+D9+Absolut!A12-Absolut!$B$27</f>
        <v>69</v>
      </c>
      <c r="F9" s="17" t="e">
        <f t="shared" si="0"/>
        <v>#REF!</v>
      </c>
    </row>
    <row r="10" spans="1:8" x14ac:dyDescent="0.3">
      <c r="A10" s="5">
        <v>8</v>
      </c>
      <c r="B10" s="17">
        <f t="shared" si="2"/>
        <v>16</v>
      </c>
      <c r="C10" s="17">
        <f t="shared" si="1"/>
        <v>32</v>
      </c>
      <c r="D10" s="17">
        <f t="shared" si="1"/>
        <v>48</v>
      </c>
      <c r="E10" s="17">
        <f>B10+C10+D10+Absolut!A13-Absolut!$B$27</f>
        <v>81</v>
      </c>
      <c r="F10" s="17" t="e">
        <f t="shared" si="0"/>
        <v>#REF!</v>
      </c>
    </row>
    <row r="11" spans="1:8" x14ac:dyDescent="0.3">
      <c r="A11" s="5">
        <v>9</v>
      </c>
      <c r="B11" s="17">
        <f t="shared" si="2"/>
        <v>18</v>
      </c>
      <c r="C11" s="17">
        <f t="shared" si="1"/>
        <v>36</v>
      </c>
      <c r="D11" s="17">
        <f t="shared" si="1"/>
        <v>54</v>
      </c>
      <c r="E11" s="17">
        <f>B11+C11+D11+Absolut!A14-Absolut!$B$27</f>
        <v>93</v>
      </c>
      <c r="F11" s="17" t="e">
        <f t="shared" si="0"/>
        <v>#REF!</v>
      </c>
    </row>
    <row r="12" spans="1:8" x14ac:dyDescent="0.3">
      <c r="A12" s="5">
        <v>10</v>
      </c>
      <c r="B12" s="17">
        <f t="shared" si="2"/>
        <v>20</v>
      </c>
      <c r="C12" s="17">
        <f t="shared" si="1"/>
        <v>40</v>
      </c>
      <c r="D12" s="17">
        <f t="shared" si="1"/>
        <v>60</v>
      </c>
      <c r="E12" s="17">
        <f>B12+C12+D12+Absolut!A15-Absolut!$B$27</f>
        <v>105</v>
      </c>
      <c r="F12" s="17" t="e">
        <f t="shared" si="0"/>
        <v>#REF!</v>
      </c>
    </row>
    <row r="13" spans="1:8" x14ac:dyDescent="0.3">
      <c r="A13" s="5">
        <v>11</v>
      </c>
      <c r="B13" s="17">
        <f t="shared" si="2"/>
        <v>22</v>
      </c>
      <c r="C13" s="17">
        <f t="shared" si="1"/>
        <v>44</v>
      </c>
      <c r="D13" s="17">
        <f t="shared" si="1"/>
        <v>66</v>
      </c>
      <c r="E13" s="17">
        <f>B13+C13+D13+Absolut!A16-Absolut!$B$27</f>
        <v>117</v>
      </c>
      <c r="F13" s="17" t="e">
        <f t="shared" si="0"/>
        <v>#REF!</v>
      </c>
    </row>
    <row r="14" spans="1:8" x14ac:dyDescent="0.3">
      <c r="A14" s="5">
        <v>12</v>
      </c>
      <c r="B14" s="17">
        <f t="shared" si="2"/>
        <v>24</v>
      </c>
      <c r="C14" s="17">
        <f t="shared" si="1"/>
        <v>48</v>
      </c>
      <c r="D14" s="17">
        <f t="shared" si="1"/>
        <v>72</v>
      </c>
      <c r="E14" s="17">
        <f>B14+C14+D14+Absolut!A17-Absolut!$B$27</f>
        <v>129</v>
      </c>
      <c r="F14" s="17" t="e">
        <f t="shared" si="0"/>
        <v>#REF!</v>
      </c>
    </row>
    <row r="15" spans="1:8" x14ac:dyDescent="0.3">
      <c r="A15" s="5">
        <v>13</v>
      </c>
      <c r="B15" s="17">
        <f t="shared" si="2"/>
        <v>26</v>
      </c>
      <c r="C15" s="17">
        <f t="shared" si="1"/>
        <v>52</v>
      </c>
      <c r="D15" s="17">
        <f t="shared" si="1"/>
        <v>78</v>
      </c>
      <c r="E15" s="17">
        <f>B15+C15+D15+Absolut!A18-Absolut!$B$27</f>
        <v>141</v>
      </c>
      <c r="F15" s="17" t="e">
        <f t="shared" si="0"/>
        <v>#REF!</v>
      </c>
    </row>
    <row r="16" spans="1:8" x14ac:dyDescent="0.3">
      <c r="A16" s="5">
        <v>14</v>
      </c>
      <c r="B16" s="17">
        <f t="shared" si="2"/>
        <v>28</v>
      </c>
      <c r="C16" s="17">
        <f t="shared" si="1"/>
        <v>56</v>
      </c>
      <c r="D16" s="17">
        <f t="shared" si="1"/>
        <v>84</v>
      </c>
      <c r="E16" s="17">
        <f>B16+C16+D16+Absolut!A19-Absolut!$B$27</f>
        <v>153</v>
      </c>
      <c r="F16" s="17" t="e">
        <f t="shared" si="0"/>
        <v>#REF!</v>
      </c>
    </row>
    <row r="17" spans="1:6" x14ac:dyDescent="0.3">
      <c r="A17" s="5">
        <v>15</v>
      </c>
      <c r="B17" s="17">
        <f t="shared" si="2"/>
        <v>30</v>
      </c>
      <c r="C17" s="17">
        <f t="shared" si="1"/>
        <v>60</v>
      </c>
      <c r="D17" s="17">
        <f t="shared" si="1"/>
        <v>90</v>
      </c>
      <c r="E17" s="17">
        <f>B17+C17+D17+Absolut!A20-Absolut!$B$27</f>
        <v>165</v>
      </c>
      <c r="F17" s="17" t="e">
        <f t="shared" si="0"/>
        <v>#REF!</v>
      </c>
    </row>
    <row r="18" spans="1:6" x14ac:dyDescent="0.3">
      <c r="A18" s="5">
        <v>16</v>
      </c>
      <c r="B18" s="17">
        <f t="shared" si="2"/>
        <v>32</v>
      </c>
      <c r="C18" s="17">
        <f t="shared" si="1"/>
        <v>64</v>
      </c>
      <c r="D18" s="17">
        <f t="shared" si="1"/>
        <v>96</v>
      </c>
      <c r="E18" s="17">
        <f>B18+C18+D18+Absolut!A21-Absolut!$B$27</f>
        <v>177</v>
      </c>
      <c r="F18" s="17" t="e">
        <f t="shared" si="0"/>
        <v>#REF!</v>
      </c>
    </row>
    <row r="19" spans="1:6" x14ac:dyDescent="0.3">
      <c r="A19" s="5">
        <v>17</v>
      </c>
      <c r="B19" s="17">
        <f t="shared" si="2"/>
        <v>34</v>
      </c>
      <c r="C19" s="17">
        <f t="shared" si="1"/>
        <v>68</v>
      </c>
      <c r="D19" s="17">
        <f t="shared" si="1"/>
        <v>102</v>
      </c>
      <c r="E19" s="17">
        <f>B19+C19+D19+Absolut!A22-Absolut!$B$27</f>
        <v>189</v>
      </c>
      <c r="F19" s="17" t="e">
        <f t="shared" si="0"/>
        <v>#REF!</v>
      </c>
    </row>
    <row r="20" spans="1:6" x14ac:dyDescent="0.3">
      <c r="A20" s="5">
        <v>18</v>
      </c>
      <c r="B20" s="17">
        <f t="shared" si="2"/>
        <v>36</v>
      </c>
      <c r="C20" s="17">
        <f t="shared" si="2"/>
        <v>72</v>
      </c>
      <c r="D20" s="17">
        <f t="shared" si="2"/>
        <v>108</v>
      </c>
      <c r="E20" s="17">
        <f>B20+C20+D20+Absolut!A23-Absolut!$B$27</f>
        <v>201</v>
      </c>
      <c r="F20" s="17" t="e">
        <f t="shared" si="0"/>
        <v>#REF!</v>
      </c>
    </row>
    <row r="21" spans="1:6" x14ac:dyDescent="0.3">
      <c r="A21" s="5">
        <v>19</v>
      </c>
      <c r="B21" s="17">
        <f t="shared" si="2"/>
        <v>38</v>
      </c>
      <c r="C21" s="17">
        <f t="shared" si="2"/>
        <v>76</v>
      </c>
      <c r="D21" s="17">
        <f t="shared" si="2"/>
        <v>114</v>
      </c>
      <c r="E21" s="17">
        <f>B21+C21+D21+Absolut!A24-Absolut!$B$27</f>
        <v>213</v>
      </c>
      <c r="F21" s="17" t="e">
        <f t="shared" si="0"/>
        <v>#REF!</v>
      </c>
    </row>
    <row r="22" spans="1:6" x14ac:dyDescent="0.3">
      <c r="A22" s="5">
        <v>20</v>
      </c>
      <c r="B22" s="17">
        <f t="shared" si="2"/>
        <v>40</v>
      </c>
      <c r="C22" s="17">
        <f t="shared" si="2"/>
        <v>80</v>
      </c>
      <c r="D22" s="17">
        <f>$A22*D$3</f>
        <v>120</v>
      </c>
      <c r="E22" s="17">
        <f>B22+C22+D22+Absolut!A25-Absolut!$B$27</f>
        <v>266</v>
      </c>
      <c r="F22" s="17" t="e">
        <f t="shared" si="0"/>
        <v>#REF!</v>
      </c>
    </row>
    <row r="24" spans="1:6" x14ac:dyDescent="0.3">
      <c r="A24" s="17" t="s">
        <v>45</v>
      </c>
      <c r="B24" s="17">
        <f>SUM(B3:B22)</f>
        <v>420</v>
      </c>
      <c r="C24" s="17">
        <f t="shared" ref="C24:F24" si="3">SUM(C3:C22)</f>
        <v>840</v>
      </c>
      <c r="D24" s="17">
        <f t="shared" si="3"/>
        <v>1260</v>
      </c>
      <c r="E24" s="17">
        <f t="shared" si="3"/>
        <v>2269</v>
      </c>
      <c r="F24" s="17" t="e">
        <f t="shared" si="3"/>
        <v>#REF!</v>
      </c>
    </row>
    <row r="25" spans="1:6" x14ac:dyDescent="0.3">
      <c r="A25" s="17" t="s">
        <v>46</v>
      </c>
      <c r="B25" s="17">
        <f>AVERAGE(B3:B22)</f>
        <v>21</v>
      </c>
      <c r="C25" s="17">
        <f t="shared" ref="C25:F25" si="4">AVERAGE(C3:C22)</f>
        <v>42</v>
      </c>
      <c r="D25" s="17">
        <f t="shared" si="4"/>
        <v>63</v>
      </c>
      <c r="E25" s="17">
        <f t="shared" si="4"/>
        <v>113.45</v>
      </c>
      <c r="F25" s="17" t="e">
        <f t="shared" si="4"/>
        <v>#REF!</v>
      </c>
    </row>
    <row r="26" spans="1:6" x14ac:dyDescent="0.3">
      <c r="A26" s="17" t="s">
        <v>47</v>
      </c>
      <c r="B26" s="17">
        <f>COUNT(B3:B22)</f>
        <v>20</v>
      </c>
      <c r="C26" s="17">
        <f t="shared" ref="C26:F26" si="5">COUNT(C3:C22)</f>
        <v>20</v>
      </c>
      <c r="D26" s="17">
        <f t="shared" si="5"/>
        <v>20</v>
      </c>
      <c r="E26" s="17">
        <f t="shared" si="5"/>
        <v>20</v>
      </c>
      <c r="F26" s="17">
        <f t="shared" si="5"/>
        <v>0</v>
      </c>
    </row>
    <row r="27" spans="1:6" x14ac:dyDescent="0.3">
      <c r="A27" s="17" t="s">
        <v>48</v>
      </c>
      <c r="B27" s="17">
        <f>MIN(B3:B22)</f>
        <v>2</v>
      </c>
      <c r="C27" s="17">
        <f t="shared" ref="C27:F27" si="6">MIN(C3:C22)</f>
        <v>4</v>
      </c>
      <c r="D27" s="17">
        <f t="shared" si="6"/>
        <v>6</v>
      </c>
      <c r="E27" s="17">
        <f t="shared" si="6"/>
        <v>0</v>
      </c>
      <c r="F27" s="17" t="e">
        <f t="shared" si="6"/>
        <v>#REF!</v>
      </c>
    </row>
    <row r="28" spans="1:6" x14ac:dyDescent="0.3">
      <c r="A28" s="17" t="s">
        <v>49</v>
      </c>
      <c r="B28" s="17">
        <f>MAX(B3:B22)</f>
        <v>40</v>
      </c>
      <c r="C28" s="17">
        <f t="shared" ref="C28:F28" si="7">MAX(C3:C22)</f>
        <v>80</v>
      </c>
      <c r="D28" s="17">
        <f t="shared" si="7"/>
        <v>120</v>
      </c>
      <c r="E28" s="17">
        <f t="shared" si="7"/>
        <v>266</v>
      </c>
      <c r="F28" s="17" t="e">
        <f t="shared" si="7"/>
        <v>#REF!</v>
      </c>
    </row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8B4DF-97C0-4E45-8752-E82724B8AD75}">
  <dimension ref="A1:AB28"/>
  <sheetViews>
    <sheetView workbookViewId="0">
      <selection activeCell="D3" sqref="D3"/>
    </sheetView>
  </sheetViews>
  <sheetFormatPr defaultColWidth="9.109375" defaultRowHeight="15.6" x14ac:dyDescent="0.3"/>
  <cols>
    <col min="1" max="1" width="14.6640625" style="13" customWidth="1"/>
    <col min="2" max="2" width="10.44140625" style="13" bestFit="1" customWidth="1"/>
    <col min="3" max="3" width="15.33203125" style="13" bestFit="1" customWidth="1"/>
    <col min="4" max="4" width="9.6640625" style="13" customWidth="1"/>
    <col min="5" max="5" width="15.88671875" style="13" customWidth="1"/>
    <col min="6" max="6" width="6.6640625" style="13" customWidth="1"/>
    <col min="7" max="16" width="4.44140625" style="13" customWidth="1"/>
    <col min="17" max="17" width="9.109375" style="13"/>
    <col min="18" max="18" width="6.6640625" style="13" customWidth="1"/>
    <col min="19" max="28" width="4.44140625" style="13" customWidth="1"/>
    <col min="29" max="16384" width="9.109375" style="13"/>
  </cols>
  <sheetData>
    <row r="1" spans="1:28" ht="18" customHeight="1" x14ac:dyDescent="0.3">
      <c r="A1" s="15" t="s">
        <v>123</v>
      </c>
      <c r="B1" s="15"/>
      <c r="C1" s="15"/>
      <c r="D1" s="15"/>
      <c r="F1" s="15" t="s">
        <v>122</v>
      </c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75" t="s">
        <v>121</v>
      </c>
      <c r="AB1" s="15"/>
    </row>
    <row r="2" spans="1:28" ht="17.399999999999999" x14ac:dyDescent="0.3">
      <c r="A2" s="74" t="s">
        <v>120</v>
      </c>
      <c r="B2" s="74" t="s">
        <v>119</v>
      </c>
      <c r="C2" s="74" t="s">
        <v>118</v>
      </c>
      <c r="D2" s="74" t="s">
        <v>117</v>
      </c>
      <c r="G2" s="73"/>
      <c r="H2" s="73"/>
      <c r="I2" s="73"/>
      <c r="J2" s="73"/>
      <c r="K2" s="73"/>
      <c r="L2" s="73"/>
      <c r="M2" s="73"/>
      <c r="N2" s="73"/>
      <c r="O2" s="73"/>
      <c r="P2" s="73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</row>
    <row r="3" spans="1:28" x14ac:dyDescent="0.3">
      <c r="A3" s="70">
        <v>2.4</v>
      </c>
      <c r="B3" s="70">
        <v>8.1</v>
      </c>
      <c r="F3" s="73">
        <v>1</v>
      </c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</row>
    <row r="4" spans="1:28" x14ac:dyDescent="0.3">
      <c r="A4" s="70">
        <v>6.5</v>
      </c>
      <c r="B4" s="70">
        <v>6.9</v>
      </c>
      <c r="F4" s="73">
        <v>2</v>
      </c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</row>
    <row r="5" spans="1:28" x14ac:dyDescent="0.3">
      <c r="A5" s="70">
        <v>2.2000000000000002</v>
      </c>
      <c r="B5" s="70">
        <v>1.9</v>
      </c>
      <c r="F5" s="73">
        <v>3</v>
      </c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</row>
    <row r="6" spans="1:28" x14ac:dyDescent="0.3">
      <c r="A6" s="70">
        <v>6.7</v>
      </c>
      <c r="B6" s="70">
        <v>0.2</v>
      </c>
      <c r="F6" s="73">
        <v>4</v>
      </c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</row>
    <row r="7" spans="1:28" x14ac:dyDescent="0.3">
      <c r="A7" s="70">
        <v>6.1</v>
      </c>
      <c r="B7" s="70">
        <v>2.8</v>
      </c>
      <c r="F7" s="73">
        <v>5</v>
      </c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</row>
    <row r="8" spans="1:28" x14ac:dyDescent="0.3">
      <c r="A8" s="70">
        <v>5.4</v>
      </c>
      <c r="B8" s="70">
        <v>1.8</v>
      </c>
      <c r="F8" s="73">
        <v>6</v>
      </c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</row>
    <row r="9" spans="1:28" x14ac:dyDescent="0.3">
      <c r="A9" s="70">
        <v>6.3</v>
      </c>
      <c r="B9" s="70">
        <v>3.2</v>
      </c>
      <c r="F9" s="73">
        <v>7</v>
      </c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</row>
    <row r="10" spans="1:28" x14ac:dyDescent="0.3">
      <c r="A10" s="70">
        <v>3.3</v>
      </c>
      <c r="B10" s="70">
        <v>5.3</v>
      </c>
      <c r="F10" s="73">
        <v>8</v>
      </c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</row>
    <row r="11" spans="1:28" x14ac:dyDescent="0.3">
      <c r="A11" s="70">
        <v>2.2999999999999998</v>
      </c>
      <c r="B11" s="70">
        <v>5.9</v>
      </c>
      <c r="F11" s="73">
        <v>9</v>
      </c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</row>
    <row r="12" spans="1:28" x14ac:dyDescent="0.3">
      <c r="A12" s="70">
        <v>0.6</v>
      </c>
      <c r="B12" s="70">
        <v>0.2</v>
      </c>
      <c r="F12" s="73">
        <v>10</v>
      </c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</row>
    <row r="13" spans="1:28" x14ac:dyDescent="0.3"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</row>
    <row r="15" spans="1:28" ht="17.399999999999999" x14ac:dyDescent="0.3">
      <c r="A15" s="76" t="s">
        <v>125</v>
      </c>
      <c r="B15" s="71">
        <v>12.4</v>
      </c>
      <c r="C15" s="71" t="s">
        <v>124</v>
      </c>
    </row>
    <row r="17" spans="1:2" x14ac:dyDescent="0.3">
      <c r="A17" s="70"/>
      <c r="B17" s="70"/>
    </row>
    <row r="18" spans="1:2" x14ac:dyDescent="0.3">
      <c r="A18" s="70"/>
      <c r="B18" s="70"/>
    </row>
    <row r="19" spans="1:2" x14ac:dyDescent="0.3">
      <c r="A19" s="70"/>
      <c r="B19" s="70"/>
    </row>
    <row r="20" spans="1:2" x14ac:dyDescent="0.3">
      <c r="A20" s="70"/>
      <c r="B20" s="70"/>
    </row>
    <row r="21" spans="1:2" x14ac:dyDescent="0.3">
      <c r="A21" s="70"/>
      <c r="B21" s="70"/>
    </row>
    <row r="22" spans="1:2" x14ac:dyDescent="0.3">
      <c r="A22" s="70"/>
      <c r="B22" s="70"/>
    </row>
    <row r="23" spans="1:2" x14ac:dyDescent="0.3">
      <c r="A23" s="70"/>
      <c r="B23" s="70"/>
    </row>
    <row r="24" spans="1:2" x14ac:dyDescent="0.3">
      <c r="A24" s="70"/>
      <c r="B24" s="70"/>
    </row>
    <row r="25" spans="1:2" x14ac:dyDescent="0.3">
      <c r="A25" s="70"/>
      <c r="B25" s="70"/>
    </row>
    <row r="26" spans="1:2" x14ac:dyDescent="0.3">
      <c r="A26" s="70"/>
      <c r="B26" s="70"/>
    </row>
    <row r="27" spans="1:2" x14ac:dyDescent="0.3">
      <c r="A27" s="70"/>
      <c r="B27" s="70"/>
    </row>
    <row r="28" spans="1:2" x14ac:dyDescent="0.3">
      <c r="A28" s="70"/>
      <c r="B28" s="70"/>
    </row>
  </sheetData>
  <pageMargins left="0.7" right="0.7" top="0.75" bottom="0.75" header="0.3" footer="0.3"/>
  <pageSetup paperSize="9" orientation="portrait" horizontalDpi="120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2"/>
  <sheetViews>
    <sheetView topLeftCell="A34" zoomScaleNormal="100" workbookViewId="0">
      <selection sqref="A1:B1"/>
    </sheetView>
  </sheetViews>
  <sheetFormatPr defaultColWidth="9.109375" defaultRowHeight="14.4" x14ac:dyDescent="0.3"/>
  <cols>
    <col min="1" max="1" width="24.88671875" style="21" customWidth="1"/>
    <col min="2" max="2" width="8" style="21" customWidth="1"/>
    <col min="3" max="6" width="6" style="21" bestFit="1" customWidth="1"/>
    <col min="7" max="13" width="5" style="21" bestFit="1" customWidth="1"/>
    <col min="14" max="16384" width="9.109375" style="21"/>
  </cols>
  <sheetData>
    <row r="1" spans="1:13" s="37" customFormat="1" ht="24" customHeight="1" x14ac:dyDescent="0.35">
      <c r="A1" s="64" t="s">
        <v>108</v>
      </c>
      <c r="B1" s="64"/>
      <c r="C1" s="45"/>
      <c r="D1" s="45"/>
      <c r="E1" s="45"/>
      <c r="F1" s="45"/>
    </row>
    <row r="2" spans="1:13" x14ac:dyDescent="0.3">
      <c r="A2" s="69" t="s">
        <v>65</v>
      </c>
      <c r="B2" s="69"/>
      <c r="C2" s="69"/>
      <c r="D2" s="69"/>
      <c r="E2" s="69"/>
    </row>
    <row r="4" spans="1:13" x14ac:dyDescent="0.3">
      <c r="A4" s="22" t="s">
        <v>64</v>
      </c>
      <c r="B4" s="23" t="s">
        <v>53</v>
      </c>
    </row>
    <row r="5" spans="1:13" x14ac:dyDescent="0.3">
      <c r="A5" s="24" t="s">
        <v>31</v>
      </c>
      <c r="B5" s="25">
        <v>2864</v>
      </c>
    </row>
    <row r="6" spans="1:13" x14ac:dyDescent="0.3">
      <c r="A6" s="26" t="s">
        <v>32</v>
      </c>
      <c r="B6" s="27">
        <v>2740</v>
      </c>
    </row>
    <row r="7" spans="1:13" x14ac:dyDescent="0.3">
      <c r="A7" s="24" t="s">
        <v>33</v>
      </c>
      <c r="B7" s="25">
        <v>2679</v>
      </c>
    </row>
    <row r="8" spans="1:13" x14ac:dyDescent="0.3">
      <c r="A8" s="26" t="s">
        <v>34</v>
      </c>
      <c r="B8" s="27">
        <v>2645</v>
      </c>
    </row>
    <row r="9" spans="1:13" x14ac:dyDescent="0.3">
      <c r="A9" s="24" t="s">
        <v>35</v>
      </c>
      <c r="B9" s="25">
        <v>2601</v>
      </c>
    </row>
    <row r="10" spans="1:13" x14ac:dyDescent="0.3">
      <c r="A10" s="26" t="s">
        <v>36</v>
      </c>
      <c r="B10" s="27">
        <v>2587</v>
      </c>
    </row>
    <row r="13" spans="1:13" x14ac:dyDescent="0.3">
      <c r="A13" s="68" t="s">
        <v>30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5" spans="1:13" x14ac:dyDescent="0.3">
      <c r="A15" s="67" t="s">
        <v>13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</row>
    <row r="16" spans="1:13" x14ac:dyDescent="0.3">
      <c r="A16" s="28"/>
      <c r="B16" s="28" t="s">
        <v>14</v>
      </c>
      <c r="C16" s="28" t="s">
        <v>15</v>
      </c>
      <c r="D16" s="28" t="s">
        <v>16</v>
      </c>
      <c r="E16" s="28" t="s">
        <v>17</v>
      </c>
      <c r="F16" s="28" t="s">
        <v>0</v>
      </c>
      <c r="G16" s="28" t="s">
        <v>18</v>
      </c>
      <c r="H16" s="28" t="s">
        <v>19</v>
      </c>
      <c r="I16" s="28" t="s">
        <v>20</v>
      </c>
      <c r="J16" s="28" t="s">
        <v>21</v>
      </c>
      <c r="K16" s="28" t="s">
        <v>22</v>
      </c>
      <c r="L16" s="28" t="s">
        <v>23</v>
      </c>
      <c r="M16" s="28" t="s">
        <v>24</v>
      </c>
    </row>
    <row r="17" spans="1:13" x14ac:dyDescent="0.3">
      <c r="A17" s="29" t="s">
        <v>25</v>
      </c>
      <c r="B17" s="24">
        <v>4.9000000000000004</v>
      </c>
      <c r="C17" s="30">
        <v>5.7</v>
      </c>
      <c r="D17" s="24">
        <v>8.3000000000000007</v>
      </c>
      <c r="E17" s="30">
        <v>12</v>
      </c>
      <c r="F17" s="24">
        <v>16.399999999999999</v>
      </c>
      <c r="G17" s="30">
        <v>20</v>
      </c>
      <c r="H17" s="24">
        <v>22.6</v>
      </c>
      <c r="I17" s="30">
        <v>22.3</v>
      </c>
      <c r="J17" s="24">
        <v>19.100000000000001</v>
      </c>
      <c r="K17" s="30">
        <v>14.8</v>
      </c>
      <c r="L17" s="24">
        <v>9.8000000000000007</v>
      </c>
      <c r="M17" s="30">
        <v>6.1</v>
      </c>
    </row>
    <row r="18" spans="1:13" x14ac:dyDescent="0.3">
      <c r="A18" s="29" t="s">
        <v>26</v>
      </c>
      <c r="B18" s="24">
        <v>7</v>
      </c>
      <c r="C18" s="30">
        <v>8.1999999999999993</v>
      </c>
      <c r="D18" s="24">
        <v>11.3</v>
      </c>
      <c r="E18" s="30">
        <v>15.3</v>
      </c>
      <c r="F18" s="24">
        <v>19.899999999999999</v>
      </c>
      <c r="G18" s="30">
        <v>23.5</v>
      </c>
      <c r="H18" s="24">
        <v>26.2</v>
      </c>
      <c r="I18" s="30">
        <v>26</v>
      </c>
      <c r="J18" s="24">
        <v>22.7</v>
      </c>
      <c r="K18" s="30">
        <v>18.100000000000001</v>
      </c>
      <c r="L18" s="24">
        <v>12.3</v>
      </c>
      <c r="M18" s="30">
        <v>8.4</v>
      </c>
    </row>
    <row r="19" spans="1:13" x14ac:dyDescent="0.3">
      <c r="A19" s="29" t="s">
        <v>27</v>
      </c>
      <c r="B19" s="24">
        <v>2.8</v>
      </c>
      <c r="C19" s="30">
        <v>3.5</v>
      </c>
      <c r="D19" s="24">
        <v>5.8</v>
      </c>
      <c r="E19" s="30">
        <v>9.1999999999999993</v>
      </c>
      <c r="F19" s="24">
        <v>13.3</v>
      </c>
      <c r="G19" s="30">
        <v>16.7</v>
      </c>
      <c r="H19" s="24">
        <v>19.100000000000001</v>
      </c>
      <c r="I19" s="30">
        <v>18.899999999999999</v>
      </c>
      <c r="J19" s="24">
        <v>16.3</v>
      </c>
      <c r="K19" s="30">
        <v>12.4</v>
      </c>
      <c r="L19" s="24">
        <v>7.8</v>
      </c>
      <c r="M19" s="30">
        <v>4</v>
      </c>
    </row>
    <row r="20" spans="1:13" x14ac:dyDescent="0.3">
      <c r="A20" s="29" t="s">
        <v>28</v>
      </c>
      <c r="B20" s="24">
        <v>14.8</v>
      </c>
      <c r="C20" s="30">
        <v>19.8</v>
      </c>
      <c r="D20" s="24">
        <v>21.4</v>
      </c>
      <c r="E20" s="30">
        <v>21.8</v>
      </c>
      <c r="F20" s="24">
        <v>27.8</v>
      </c>
      <c r="G20" s="30">
        <v>31.3</v>
      </c>
      <c r="H20" s="24">
        <v>32.5</v>
      </c>
      <c r="I20" s="30">
        <v>32.5</v>
      </c>
      <c r="J20" s="24">
        <v>28.8</v>
      </c>
      <c r="K20" s="30">
        <v>25.3</v>
      </c>
      <c r="L20" s="24">
        <v>19.600000000000001</v>
      </c>
      <c r="M20" s="30">
        <v>17.399999999999999</v>
      </c>
    </row>
    <row r="21" spans="1:13" x14ac:dyDescent="0.3">
      <c r="A21" s="29" t="s">
        <v>29</v>
      </c>
      <c r="B21" s="24">
        <v>-9.3000000000000007</v>
      </c>
      <c r="C21" s="30">
        <v>-6</v>
      </c>
      <c r="D21" s="24">
        <v>-6.2</v>
      </c>
      <c r="E21" s="30">
        <v>0.4</v>
      </c>
      <c r="F21" s="24">
        <v>5.0999999999999996</v>
      </c>
      <c r="G21" s="30">
        <v>8.3000000000000007</v>
      </c>
      <c r="H21" s="24">
        <v>10.4</v>
      </c>
      <c r="I21" s="30">
        <v>11.1</v>
      </c>
      <c r="J21" s="24">
        <v>7</v>
      </c>
      <c r="K21" s="30">
        <v>3.5</v>
      </c>
      <c r="L21" s="24">
        <v>-2.4</v>
      </c>
      <c r="M21" s="30">
        <v>-4.0999999999999996</v>
      </c>
    </row>
    <row r="25" spans="1:13" x14ac:dyDescent="0.3">
      <c r="A25" s="66" t="s">
        <v>114</v>
      </c>
      <c r="B25" s="66"/>
      <c r="C25" s="66"/>
      <c r="D25" s="66"/>
      <c r="E25" s="66"/>
      <c r="F25" s="66"/>
    </row>
    <row r="26" spans="1:13" s="32" customFormat="1" x14ac:dyDescent="0.3">
      <c r="A26" s="31"/>
      <c r="B26" s="31"/>
      <c r="C26" s="31"/>
      <c r="D26" s="31"/>
      <c r="E26" s="31"/>
      <c r="F26" s="31"/>
    </row>
    <row r="27" spans="1:13" x14ac:dyDescent="0.3">
      <c r="A27" s="65" t="s">
        <v>113</v>
      </c>
      <c r="B27" s="65"/>
      <c r="C27" s="65"/>
      <c r="D27" s="65"/>
      <c r="E27" s="65"/>
      <c r="F27" s="65"/>
    </row>
    <row r="28" spans="1:13" x14ac:dyDescent="0.3">
      <c r="A28" s="33"/>
      <c r="B28" s="33">
        <v>2009</v>
      </c>
      <c r="C28" s="33">
        <v>2010</v>
      </c>
      <c r="D28" s="33">
        <v>2011</v>
      </c>
      <c r="E28" s="33">
        <v>2012</v>
      </c>
      <c r="F28" s="33">
        <v>2013</v>
      </c>
    </row>
    <row r="29" spans="1:13" x14ac:dyDescent="0.3">
      <c r="A29" s="33" t="s">
        <v>9</v>
      </c>
      <c r="B29" s="34">
        <v>358.7</v>
      </c>
      <c r="C29" s="35">
        <v>368.9</v>
      </c>
      <c r="D29" s="34">
        <v>365.3</v>
      </c>
      <c r="E29" s="35">
        <v>418.2</v>
      </c>
      <c r="F29" s="34">
        <v>464.3</v>
      </c>
    </row>
    <row r="30" spans="1:13" x14ac:dyDescent="0.3">
      <c r="A30" s="33" t="s">
        <v>10</v>
      </c>
      <c r="B30" s="34">
        <v>465.2</v>
      </c>
      <c r="C30" s="35">
        <v>442.2</v>
      </c>
      <c r="D30" s="34">
        <v>440.8</v>
      </c>
      <c r="E30" s="35">
        <v>475</v>
      </c>
      <c r="F30" s="34">
        <v>496.7</v>
      </c>
    </row>
    <row r="31" spans="1:13" x14ac:dyDescent="0.3">
      <c r="A31" s="33" t="s">
        <v>11</v>
      </c>
      <c r="B31" s="34">
        <v>501.4</v>
      </c>
      <c r="C31" s="35">
        <v>490.1</v>
      </c>
      <c r="D31" s="34">
        <v>459.5</v>
      </c>
      <c r="E31" s="35">
        <v>522.6</v>
      </c>
      <c r="F31" s="34">
        <v>545.29999999999995</v>
      </c>
    </row>
    <row r="32" spans="1:13" x14ac:dyDescent="0.3">
      <c r="A32" s="33" t="s">
        <v>12</v>
      </c>
      <c r="B32" s="34">
        <v>497.8</v>
      </c>
      <c r="C32" s="35">
        <v>497.7</v>
      </c>
      <c r="D32" s="34">
        <v>483.9</v>
      </c>
      <c r="E32" s="35">
        <v>541.29999999999995</v>
      </c>
      <c r="F32" s="34">
        <v>579.4</v>
      </c>
    </row>
  </sheetData>
  <mergeCells count="6">
    <mergeCell ref="A1:B1"/>
    <mergeCell ref="A27:F27"/>
    <mergeCell ref="A25:F25"/>
    <mergeCell ref="A15:M15"/>
    <mergeCell ref="A13:M13"/>
    <mergeCell ref="A2:E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7"/>
  <sheetViews>
    <sheetView zoomScaleNormal="100" workbookViewId="0">
      <selection activeCell="B5" sqref="B5"/>
    </sheetView>
  </sheetViews>
  <sheetFormatPr defaultRowHeight="14.4" x14ac:dyDescent="0.3"/>
  <cols>
    <col min="2" max="7" width="9.6640625" customWidth="1"/>
  </cols>
  <sheetData>
    <row r="1" spans="1:9" s="37" customFormat="1" ht="18" x14ac:dyDescent="0.35">
      <c r="A1" s="44" t="s">
        <v>109</v>
      </c>
      <c r="B1" s="45"/>
      <c r="C1" s="45"/>
      <c r="D1" s="45"/>
      <c r="E1" s="45"/>
      <c r="F1" s="45"/>
    </row>
    <row r="2" spans="1:9" ht="15.6" x14ac:dyDescent="0.3">
      <c r="A2" s="8" t="s">
        <v>66</v>
      </c>
      <c r="B2" s="1"/>
      <c r="C2" s="1"/>
      <c r="D2" s="1"/>
      <c r="E2" s="1"/>
      <c r="F2" s="1"/>
      <c r="G2" s="1"/>
      <c r="I2" s="20" t="s">
        <v>59</v>
      </c>
    </row>
    <row r="4" spans="1:9" x14ac:dyDescent="0.3">
      <c r="A4" s="6" t="s">
        <v>37</v>
      </c>
      <c r="B4" s="6" t="s">
        <v>43</v>
      </c>
      <c r="C4" s="6" t="s">
        <v>38</v>
      </c>
      <c r="D4" s="6" t="s">
        <v>39</v>
      </c>
      <c r="E4" s="6" t="s">
        <v>40</v>
      </c>
      <c r="F4" s="6" t="s">
        <v>41</v>
      </c>
      <c r="G4" s="6" t="s">
        <v>42</v>
      </c>
    </row>
    <row r="5" spans="1:9" x14ac:dyDescent="0.3">
      <c r="A5" s="7">
        <v>0</v>
      </c>
      <c r="B5" s="19"/>
      <c r="C5" s="19"/>
      <c r="D5" s="19"/>
      <c r="E5" s="19"/>
      <c r="F5" s="19"/>
      <c r="G5" s="19"/>
    </row>
    <row r="6" spans="1:9" x14ac:dyDescent="0.3">
      <c r="A6" s="7">
        <v>15</v>
      </c>
      <c r="B6" s="18"/>
      <c r="C6" s="18"/>
      <c r="D6" s="18"/>
      <c r="E6" s="18"/>
      <c r="F6" s="18"/>
      <c r="G6" s="18"/>
    </row>
    <row r="7" spans="1:9" x14ac:dyDescent="0.3">
      <c r="A7" s="7">
        <v>30</v>
      </c>
      <c r="B7" s="19"/>
      <c r="C7" s="19"/>
      <c r="D7" s="19"/>
      <c r="E7" s="19"/>
      <c r="F7" s="19"/>
      <c r="G7" s="19"/>
    </row>
    <row r="8" spans="1:9" x14ac:dyDescent="0.3">
      <c r="A8" s="7">
        <v>45</v>
      </c>
      <c r="B8" s="18"/>
      <c r="C8" s="18"/>
      <c r="D8" s="18"/>
      <c r="E8" s="18"/>
      <c r="F8" s="18"/>
      <c r="G8" s="18"/>
    </row>
    <row r="9" spans="1:9" x14ac:dyDescent="0.3">
      <c r="A9" s="7">
        <v>60</v>
      </c>
      <c r="B9" s="19"/>
      <c r="C9" s="19"/>
      <c r="D9" s="19"/>
      <c r="E9" s="19"/>
      <c r="F9" s="19"/>
      <c r="G9" s="19"/>
    </row>
    <row r="10" spans="1:9" x14ac:dyDescent="0.3">
      <c r="A10" s="7">
        <v>75</v>
      </c>
      <c r="B10" s="18"/>
      <c r="C10" s="18"/>
      <c r="D10" s="18"/>
      <c r="E10" s="18"/>
      <c r="F10" s="18"/>
      <c r="G10" s="18"/>
    </row>
    <row r="11" spans="1:9" x14ac:dyDescent="0.3">
      <c r="A11" s="7">
        <v>90</v>
      </c>
      <c r="B11" s="19"/>
      <c r="C11" s="19"/>
      <c r="D11" s="19"/>
      <c r="E11" s="16"/>
      <c r="F11" s="19"/>
      <c r="G11" s="19"/>
    </row>
    <row r="12" spans="1:9" x14ac:dyDescent="0.3">
      <c r="A12" s="7">
        <v>105</v>
      </c>
      <c r="B12" s="18"/>
      <c r="C12" s="18"/>
      <c r="D12" s="18"/>
      <c r="E12" s="18"/>
      <c r="F12" s="18"/>
      <c r="G12" s="18"/>
    </row>
    <row r="13" spans="1:9" x14ac:dyDescent="0.3">
      <c r="A13" s="7">
        <v>120</v>
      </c>
      <c r="B13" s="19"/>
      <c r="C13" s="19"/>
      <c r="D13" s="19"/>
      <c r="E13" s="19"/>
      <c r="F13" s="19"/>
      <c r="G13" s="19"/>
    </row>
    <row r="14" spans="1:9" x14ac:dyDescent="0.3">
      <c r="A14" s="7">
        <v>135</v>
      </c>
      <c r="B14" s="18"/>
      <c r="C14" s="18"/>
      <c r="D14" s="18"/>
      <c r="E14" s="18"/>
      <c r="F14" s="18"/>
      <c r="G14" s="18"/>
    </row>
    <row r="15" spans="1:9" x14ac:dyDescent="0.3">
      <c r="A15" s="7">
        <v>150</v>
      </c>
      <c r="B15" s="19"/>
      <c r="C15" s="19"/>
      <c r="D15" s="19"/>
      <c r="E15" s="19"/>
      <c r="F15" s="19"/>
      <c r="G15" s="19"/>
    </row>
    <row r="16" spans="1:9" x14ac:dyDescent="0.3">
      <c r="A16" s="7">
        <v>165</v>
      </c>
      <c r="B16" s="18"/>
      <c r="C16" s="18"/>
      <c r="D16" s="18"/>
      <c r="E16" s="18"/>
      <c r="F16" s="18"/>
      <c r="G16" s="18"/>
    </row>
    <row r="17" spans="1:7" x14ac:dyDescent="0.3">
      <c r="A17" s="7">
        <v>180</v>
      </c>
      <c r="B17" s="19"/>
      <c r="C17" s="19"/>
      <c r="D17" s="19"/>
      <c r="E17" s="19"/>
      <c r="F17" s="16"/>
      <c r="G17" s="19"/>
    </row>
    <row r="19" spans="1:7" x14ac:dyDescent="0.3">
      <c r="A19" s="8" t="s">
        <v>44</v>
      </c>
      <c r="B19" s="1"/>
      <c r="C19" s="1"/>
      <c r="D19" s="1"/>
      <c r="E19" s="1"/>
      <c r="F19" s="1"/>
      <c r="G19" s="1"/>
    </row>
    <row r="20" spans="1:7" s="17" customFormat="1" x14ac:dyDescent="0.3">
      <c r="A20" t="s">
        <v>62</v>
      </c>
    </row>
    <row r="21" spans="1:7" x14ac:dyDescent="0.3">
      <c r="A21" t="s">
        <v>63</v>
      </c>
      <c r="F21" s="36" t="s">
        <v>68</v>
      </c>
    </row>
    <row r="22" spans="1:7" ht="6.75" customHeight="1" x14ac:dyDescent="0.3"/>
    <row r="23" spans="1:7" x14ac:dyDescent="0.3">
      <c r="A23" s="12" t="s">
        <v>60</v>
      </c>
      <c r="B23" s="12"/>
      <c r="C23" s="12"/>
      <c r="D23" s="12"/>
      <c r="E23" s="12"/>
      <c r="F23" s="12"/>
      <c r="G23" s="12"/>
    </row>
    <row r="24" spans="1:7" x14ac:dyDescent="0.3">
      <c r="A24" s="12" t="s">
        <v>61</v>
      </c>
      <c r="B24" s="12"/>
      <c r="C24" s="12"/>
      <c r="D24" s="12"/>
      <c r="E24" s="12"/>
      <c r="F24" s="12"/>
      <c r="G24" s="12"/>
    </row>
    <row r="26" spans="1:7" x14ac:dyDescent="0.3">
      <c r="A26" s="8" t="s">
        <v>115</v>
      </c>
      <c r="B26" s="8"/>
      <c r="C26" s="8"/>
      <c r="D26" s="8"/>
      <c r="E26" s="8"/>
      <c r="F26" s="8"/>
      <c r="G26" s="8"/>
    </row>
    <row r="27" spans="1:7" x14ac:dyDescent="0.3">
      <c r="A27" s="8" t="s">
        <v>116</v>
      </c>
      <c r="B27" s="8"/>
      <c r="C27" s="8"/>
      <c r="D27" s="8"/>
      <c r="E27" s="8"/>
      <c r="F27" s="8"/>
      <c r="G27" s="8"/>
    </row>
  </sheetData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E33FAB0AC05534BB154B6107279B68A" ma:contentTypeVersion="1" ma:contentTypeDescription="Ustvari nov dokument." ma:contentTypeScope="" ma:versionID="8e24bad5f55852227016e7c2d9077c19">
  <xsd:schema xmlns:xsd="http://www.w3.org/2001/XMLSchema" xmlns:xs="http://www.w3.org/2001/XMLSchema" xmlns:p="http://schemas.microsoft.com/office/2006/metadata/properties" xmlns:ns3="71633d52-1369-478a-b0d4-767cb3150e4b" targetNamespace="http://schemas.microsoft.com/office/2006/metadata/properties" ma:root="true" ma:fieldsID="2b80b5cfd8a8399cd5d499209b65bc2c" ns3:_="">
    <xsd:import namespace="71633d52-1369-478a-b0d4-767cb3150e4b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33d52-1369-478a-b0d4-767cb3150e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C79CE2-39A3-4593-8580-9BCD94755E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633d52-1369-478a-b0d4-767cb3150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FF21AD-5090-4120-B050-7732BB3CCE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AC210B-3DD5-438A-B67E-8ED4E7D5FC13}">
  <ds:schemaRefs>
    <ds:schemaRef ds:uri="http://purl.org/dc/elements/1.1/"/>
    <ds:schemaRef ds:uri="http://schemas.microsoft.com/office/2006/metadata/properties"/>
    <ds:schemaRef ds:uri="71633d52-1369-478a-b0d4-767cb3150e4b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1</vt:i4>
      </vt:variant>
    </vt:vector>
  </HeadingPairs>
  <TitlesOfParts>
    <vt:vector size="10" baseType="lpstr">
      <vt:lpstr>Ponovitev</vt:lpstr>
      <vt:lpstr>Pogojna oblika</vt:lpstr>
      <vt:lpstr>Absolut</vt:lpstr>
      <vt:lpstr>Sklic (2)</vt:lpstr>
      <vt:lpstr>Sklicevanje</vt:lpstr>
      <vt:lpstr>Sklic-2 (2)</vt:lpstr>
      <vt:lpstr>Sklici</vt:lpstr>
      <vt:lpstr>Grafikon</vt:lpstr>
      <vt:lpstr>Tabela</vt:lpstr>
      <vt:lpstr>'Sklic (2)'!rex</vt:lpstr>
    </vt:vector>
  </TitlesOfParts>
  <Company>UM FS Maribor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kaljun</dc:creator>
  <cp:lastModifiedBy>Borut Golob</cp:lastModifiedBy>
  <dcterms:created xsi:type="dcterms:W3CDTF">2009-01-05T16:39:30Z</dcterms:created>
  <dcterms:modified xsi:type="dcterms:W3CDTF">2022-05-16T06:54:58Z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0x010100DE33FAB0AC05534BB154B6107279B68A</vt:lpwstr>
  </property>
  <property fmtid="{D5CDD505-2E9C-101B-9397-08002B2CF9AE}" pid="3" name="IsMyDocuments">
    <vt:bool>true</vt:bool>
  </property>
</Properties>
</file>